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2" r:id="rId1"/>
    <sheet name="საწყობი" sheetId="9" state="hidden" r:id="rId2"/>
  </sheets>
  <externalReferences>
    <externalReference r:id="rId3"/>
  </externalReferences>
  <definedNames>
    <definedName name="_xlnm._FilterDatabase" localSheetId="0" hidden="1">N1_სატენდერო!$A$5:$L$98</definedName>
    <definedName name="_xlnm.Print_Area" localSheetId="1">საწყობი!#REF!</definedName>
    <definedName name="_xlnm.Print_Titles" localSheetId="1">საწყობი!#REF!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2" l="1"/>
  <c r="F88" i="12" s="1"/>
  <c r="K88" i="12" s="1"/>
  <c r="H87" i="12" l="1"/>
  <c r="J87" i="12"/>
  <c r="J89" i="12" s="1"/>
  <c r="H89" i="12" l="1"/>
  <c r="K89" i="12" s="1"/>
  <c r="K87" i="12"/>
  <c r="N7" i="9"/>
  <c r="M7" i="9"/>
  <c r="L7" i="9"/>
  <c r="L6" i="9"/>
  <c r="K90" i="12" l="1"/>
  <c r="K91" i="12" s="1"/>
  <c r="K92" i="12" s="1"/>
  <c r="M6" i="9"/>
  <c r="N6" i="9"/>
  <c r="K93" i="12" l="1"/>
  <c r="K94" i="12" s="1"/>
  <c r="K95" i="12" s="1"/>
  <c r="K96" i="12" s="1"/>
  <c r="J8" i="9"/>
  <c r="J10" i="9" s="1"/>
  <c r="M8" i="9"/>
  <c r="K97" i="12" l="1"/>
  <c r="K98" i="12" s="1"/>
</calcChain>
</file>

<file path=xl/sharedStrings.xml><?xml version="1.0" encoding="utf-8"?>
<sst xmlns="http://schemas.openxmlformats.org/spreadsheetml/2006/main" count="293" uniqueCount="103">
  <si>
    <t>N</t>
  </si>
  <si>
    <t xml:space="preserve">სამუშაოს დასახელება </t>
  </si>
  <si>
    <t>განზ. ერთ.</t>
  </si>
  <si>
    <t xml:space="preserve">    მასალები</t>
  </si>
  <si>
    <t xml:space="preserve">   სულ</t>
  </si>
  <si>
    <t>ერთ.ფასი</t>
  </si>
  <si>
    <t>ჯამი</t>
  </si>
  <si>
    <t xml:space="preserve">  ჯამი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</si>
  <si>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</si>
  <si>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</si>
  <si>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</si>
  <si>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</si>
  <si>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</si>
  <si>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</si>
  <si>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</si>
  <si>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</si>
  <si>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</si>
  <si>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</si>
  <si>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ქვიშის საფარის მოწყობა დატკეპნით მილის ქვეშ 10სმ, ზემოდან  20 სმ</t>
  </si>
  <si>
    <t>სამშენებლო ქვიშა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</si>
  <si>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</si>
  <si>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</si>
  <si>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</si>
  <si>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</si>
  <si>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</si>
  <si>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</si>
  <si>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</si>
  <si>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</si>
  <si>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</si>
  <si>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</si>
  <si>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</si>
  <si>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</si>
  <si>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</si>
  <si>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</si>
  <si>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თხრილის შევსება ბალასტით მექანიზმის გამოყენებით, 50 მ-ზე გადაადგილებით, დატკეპნა</t>
  </si>
  <si>
    <t>თხრილის შევსება ღორღით                             მექანიზმის გამოყენებით, 50 მ-ზე გადაადგილებით, დატკეპნა</t>
  </si>
  <si>
    <t>შრომის დანახარჯი</t>
  </si>
  <si>
    <t>ბეტონი B-25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</si>
  <si>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</si>
  <si>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</si>
  <si>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მანქ/სთ</t>
  </si>
  <si>
    <t>ადგ.</t>
  </si>
  <si>
    <t>ბალასტი (ფრაქცია 5-10 მმ)</t>
  </si>
  <si>
    <t>ღორღი  (ფრაქცია 10-20 მმ)</t>
  </si>
  <si>
    <t xml:space="preserve">ჭის ქვეშ ხრეშის ბალიშის მოწყობა 10 სმ </t>
  </si>
  <si>
    <t>წყალი</t>
  </si>
  <si>
    <t>ბულდოზერი   50 ცხ.ძ</t>
  </si>
  <si>
    <t>ღორღი ( ფრაქცია 10-20 მმ)</t>
  </si>
  <si>
    <t>ხრეში  (ფრაქცია 5-10 მმ)</t>
  </si>
  <si>
    <t>სხვა მასალები (გამირების ღირებულების გათვალისწინებით)</t>
  </si>
  <si>
    <t>ჰიდრავლიკური მოწყობილობა მილების დაწნევისათვის</t>
  </si>
  <si>
    <t>კაც.სთ</t>
  </si>
  <si>
    <t>გრუნტის გატანა ავტოთვითმცლელებით 30 კმ</t>
  </si>
  <si>
    <t>ავტოთვითმცლელით გატანა 30 კმ</t>
  </si>
  <si>
    <t>რ/ბ ანაკრები წრიული ჭის                  (1 ცალი) შეძენა- მონტაჟი, რკბ. ძირის ფილით, რკბ რგოლებით, რკბ. გადახურვის ფილა თუჯის ხუფით D=1.0 მ  H=1.4 მ  გამირების მოწყობის გათვალისწინებით      25ტ გამძლეობაზე</t>
  </si>
  <si>
    <t>რკინა–ბეტონის რგოლი დ=1000მმ / 1მ</t>
  </si>
  <si>
    <t>რკინა–ბეტონის რგოლი დ=1000მმ / 0.5 მ</t>
  </si>
  <si>
    <t xml:space="preserve">რ/ბ ძირის ფილა დ-1000 მმ </t>
  </si>
  <si>
    <t>რკინა–ბეტონის ფილა თუჯის მრგვალი ჩარჩო-ხუფით დ=1200*1200 მმ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</si>
  <si>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</si>
  <si>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</si>
  <si>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</si>
  <si>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</si>
  <si>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არსებულ კანალიზაციის ჭაში შეჭრა</t>
  </si>
  <si>
    <t>ბეტონი B-7.5</t>
  </si>
  <si>
    <t xml:space="preserve">კანალიზაციის პოლიეთილენის მილის  PE80 SDR13.6 d=200 მმ შეძენა, მოწყობა                 </t>
  </si>
  <si>
    <t xml:space="preserve">კანალიზაციის პოლიეთილენის მილი PE80 SDR13.6 d=200მმ                  </t>
  </si>
  <si>
    <t xml:space="preserve">კანალიზაციის პოლიეთილენის  მილის PE80 SDR13.5 d=200მმ გამოცდა ჰერმეტულობაზე                 </t>
  </si>
  <si>
    <t xml:space="preserve">კანალიზაციის პოლიეთილენის  მილის PE80 SDR13.6 d=200მმ გამოცდა ჰერმეტულობაზე                 </t>
  </si>
  <si>
    <t xml:space="preserve">წყალსადენის პოლიეთილენის მილის PE80 SDR13.6 d=200მმ                                                         d=200 მმ გაყვანა დახურული მეთოდით "კროტით" </t>
  </si>
  <si>
    <t xml:space="preserve">წყალსადენის პოლიეთილენის მილი PE80 SDR13.6 d=200მმ </t>
  </si>
  <si>
    <t>GWP</t>
  </si>
  <si>
    <t>სულ:</t>
  </si>
  <si>
    <t>ბიუჯეტის კოდი</t>
  </si>
  <si>
    <t>პროექტის კოდი</t>
  </si>
  <si>
    <t>აითემის კოდი</t>
  </si>
  <si>
    <t>აითემის დასახელება</t>
  </si>
  <si>
    <t>მოთხოვნილი რაოდენობა</t>
  </si>
  <si>
    <t>ერთ. ფასი ხარჯთაღრიცხვით დღგ-ეს გარეშე, ლარი</t>
  </si>
  <si>
    <t>ჯამური ფასი ხარჯთაღრიცხვით, ლარი</t>
  </si>
  <si>
    <t>რაოდენობა საწყობის თავისუფალ ნაშთზე</t>
  </si>
  <si>
    <t>ერთ. ფასი ხარჯთაღრიცხვით და დღგ-თი, ლარი</t>
  </si>
  <si>
    <t>საწყობის დაფინანსება, ლარი</t>
  </si>
  <si>
    <t>შესასყიდი რაოდენობა</t>
  </si>
  <si>
    <t>GWP-016669</t>
  </si>
  <si>
    <t>GWP_Capex_WW01</t>
  </si>
  <si>
    <t>I25A-12920</t>
  </si>
  <si>
    <t>B15A-13195</t>
  </si>
  <si>
    <t>რა-ობა</t>
  </si>
  <si>
    <t xml:space="preserve">   ხელფასი</t>
  </si>
  <si>
    <t>მანქ.მექ-ზმები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</si>
  <si>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</si>
  <si>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</si>
  <si>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</si>
  <si>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</si>
  <si>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გაუთვალისწინებელი ხარჯები</t>
  </si>
  <si>
    <t>დ.ღ.გ.</t>
  </si>
  <si>
    <t xml:space="preserve">ბახტრიონის ქ. N12 წყალარინების ქსელის რეაბილიტაცია   </t>
  </si>
  <si>
    <t>განაწილება</t>
  </si>
  <si>
    <t>შესრულების ვადა</t>
  </si>
  <si>
    <t>გადახდის პირობა</t>
  </si>
  <si>
    <t>წინადადება უნდა იყოს შევსებული სრულყოფილად</t>
  </si>
  <si>
    <t>აუცილებლად უნდა იყოს წარმოდგენილი გეგმა-გრაფიკი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</si>
</sst>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_р_._-;\-* #,##0.00_р_._-;_-* &quot;-&quot;??_р_._-;_-@_-"/>
    <numFmt numFmtId="166" formatCode="_(#,##0.00_);_(\(#,##0.0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Sylfaen"/>
      <family val="1"/>
    </font>
    <font>
      <sz val="10"/>
      <name val="Arial"/>
      <family val="2"/>
      <charset val="204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4" fillId="0" borderId="0"/>
    <xf numFmtId="0" fontId="2" fillId="0" borderId="0"/>
  </cellStyleXfs>
  <cellXfs count="147">
    <xf numFmtId="0" fontId="0" fillId="0" borderId="0" xfId="0"/>
    <xf numFmtId="0" fontId="3" fillId="2" borderId="12" xfId="1" applyFont="1" applyFill="1" applyBorder="1" applyAlignment="1">
      <alignment vertical="center" wrapText="1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164" fontId="3" fillId="2" borderId="12" xfId="1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3" fillId="4" borderId="12" xfId="1" applyNumberFormat="1" applyFont="1" applyFill="1" applyBorder="1" applyAlignment="1">
      <alignment horizontal="left" vertical="center" wrapText="1" readingOrder="1"/>
    </xf>
    <xf numFmtId="0" fontId="5" fillId="0" borderId="0" xfId="1" applyFont="1" applyFill="1" applyAlignment="1">
      <alignment vertical="center"/>
    </xf>
    <xf numFmtId="0" fontId="6" fillId="0" borderId="0" xfId="0" applyFont="1" applyFill="1"/>
    <xf numFmtId="0" fontId="8" fillId="0" borderId="0" xfId="0" applyFont="1" applyFill="1"/>
    <xf numFmtId="0" fontId="8" fillId="0" borderId="1" xfId="0" applyFont="1" applyFill="1" applyBorder="1"/>
    <xf numFmtId="0" fontId="6" fillId="0" borderId="1" xfId="0" applyFont="1" applyFill="1" applyBorder="1"/>
    <xf numFmtId="9" fontId="6" fillId="0" borderId="0" xfId="0" applyNumberFormat="1" applyFont="1" applyFill="1"/>
    <xf numFmtId="0" fontId="7" fillId="0" borderId="16" xfId="6" applyFont="1" applyFill="1" applyBorder="1" applyAlignment="1">
      <alignment horizontal="center" vertical="center"/>
    </xf>
    <xf numFmtId="0" fontId="7" fillId="0" borderId="16" xfId="6" applyFont="1" applyFill="1" applyBorder="1" applyAlignment="1">
      <alignment horizontal="center" vertical="center" wrapText="1"/>
    </xf>
    <xf numFmtId="2" fontId="7" fillId="0" borderId="16" xfId="6" applyNumberFormat="1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horizontal="right" vertical="center"/>
    </xf>
    <xf numFmtId="39" fontId="5" fillId="0" borderId="0" xfId="0" applyNumberFormat="1" applyFont="1" applyFill="1" applyBorder="1" applyAlignment="1">
      <alignment horizontal="right" vertical="center"/>
    </xf>
    <xf numFmtId="0" fontId="5" fillId="0" borderId="0" xfId="6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 vertical="center"/>
    </xf>
    <xf numFmtId="0" fontId="7" fillId="0" borderId="17" xfId="6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right" vertical="center"/>
    </xf>
    <xf numFmtId="166" fontId="7" fillId="0" borderId="17" xfId="0" applyNumberFormat="1" applyFont="1" applyFill="1" applyBorder="1" applyAlignment="1">
      <alignment horizontal="right" vertical="center"/>
    </xf>
    <xf numFmtId="2" fontId="5" fillId="0" borderId="17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7" fillId="0" borderId="0" xfId="6" applyFont="1" applyFill="1" applyBorder="1" applyAlignment="1">
      <alignment horizontal="center" vertical="center"/>
    </xf>
    <xf numFmtId="0" fontId="5" fillId="2" borderId="0" xfId="1" applyFont="1" applyFill="1" applyBorder="1" applyAlignment="1"/>
    <xf numFmtId="0" fontId="5" fillId="2" borderId="0" xfId="1" applyFont="1" applyFill="1" applyAlignment="1"/>
    <xf numFmtId="0" fontId="5" fillId="4" borderId="12" xfId="1" applyNumberFormat="1" applyFont="1" applyFill="1" applyBorder="1" applyAlignment="1">
      <alignment horizontal="left" vertical="center" readingOrder="1"/>
    </xf>
    <xf numFmtId="0" fontId="7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 applyProtection="1">
      <alignment vertical="center"/>
      <protection locked="0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0" fontId="5" fillId="3" borderId="12" xfId="1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4" borderId="12" xfId="1" applyNumberFormat="1" applyFont="1" applyFill="1" applyBorder="1" applyAlignment="1" applyProtection="1">
      <alignment horizontal="left" vertical="center" readingOrder="1"/>
      <protection locked="0"/>
    </xf>
    <xf numFmtId="0" fontId="5" fillId="2" borderId="13" xfId="1" applyFont="1" applyFill="1" applyBorder="1" applyAlignment="1">
      <alignment horizontal="center" vertical="center"/>
    </xf>
    <xf numFmtId="0" fontId="10" fillId="4" borderId="12" xfId="1" applyNumberFormat="1" applyFont="1" applyFill="1" applyBorder="1" applyAlignment="1" applyProtection="1">
      <alignment horizontal="left" vertical="center" readingOrder="1"/>
      <protection locked="0"/>
    </xf>
    <xf numFmtId="0" fontId="5" fillId="3" borderId="12" xfId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5" borderId="12" xfId="2" applyFont="1" applyFill="1" applyBorder="1" applyAlignment="1">
      <alignment horizontal="left" vertical="center"/>
    </xf>
    <xf numFmtId="0" fontId="5" fillId="5" borderId="12" xfId="2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6" fillId="0" borderId="0" xfId="0" applyFont="1" applyAlignment="1"/>
    <xf numFmtId="0" fontId="5" fillId="0" borderId="12" xfId="1" applyFont="1" applyFill="1" applyBorder="1" applyAlignment="1">
      <alignment horizontal="center" vertical="center"/>
    </xf>
    <xf numFmtId="0" fontId="5" fillId="6" borderId="12" xfId="1" applyNumberFormat="1" applyFont="1" applyFill="1" applyBorder="1" applyAlignment="1">
      <alignment horizontal="left" vertical="center" readingOrder="1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2" fontId="7" fillId="2" borderId="0" xfId="1" applyNumberFormat="1" applyFont="1" applyFill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 vertical="center"/>
    </xf>
    <xf numFmtId="166" fontId="5" fillId="2" borderId="10" xfId="1" applyNumberFormat="1" applyFont="1" applyFill="1" applyBorder="1" applyAlignment="1">
      <alignment horizontal="center" vertical="center"/>
    </xf>
    <xf numFmtId="166" fontId="5" fillId="3" borderId="10" xfId="1" applyNumberFormat="1" applyFont="1" applyFill="1" applyBorder="1" applyAlignment="1" applyProtection="1">
      <alignment horizontal="center" vertical="center"/>
      <protection locked="0"/>
    </xf>
    <xf numFmtId="166" fontId="5" fillId="2" borderId="12" xfId="1" applyNumberFormat="1" applyFont="1" applyFill="1" applyBorder="1" applyAlignment="1">
      <alignment horizontal="center" vertical="center"/>
    </xf>
    <xf numFmtId="166" fontId="5" fillId="3" borderId="12" xfId="1" applyNumberFormat="1" applyFont="1" applyFill="1" applyBorder="1" applyAlignment="1" applyProtection="1">
      <alignment horizontal="center" vertical="center"/>
      <protection locked="0"/>
    </xf>
    <xf numFmtId="166" fontId="5" fillId="3" borderId="12" xfId="1" applyNumberFormat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 applyProtection="1">
      <alignment horizontal="center" vertical="center"/>
      <protection locked="0"/>
    </xf>
    <xf numFmtId="166" fontId="5" fillId="3" borderId="12" xfId="3" applyNumberFormat="1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166" fontId="5" fillId="3" borderId="12" xfId="0" applyNumberFormat="1" applyFont="1" applyFill="1" applyBorder="1" applyAlignment="1">
      <alignment horizontal="center" vertical="center"/>
    </xf>
    <xf numFmtId="166" fontId="5" fillId="5" borderId="12" xfId="2" applyNumberFormat="1" applyFont="1" applyFill="1" applyBorder="1" applyAlignment="1">
      <alignment horizontal="center" vertical="center"/>
    </xf>
    <xf numFmtId="166" fontId="5" fillId="3" borderId="12" xfId="3" applyNumberFormat="1" applyFont="1" applyFill="1" applyBorder="1" applyAlignment="1" applyProtection="1">
      <alignment horizontal="center" vertical="center"/>
      <protection locked="0"/>
    </xf>
    <xf numFmtId="166" fontId="5" fillId="0" borderId="12" xfId="1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7" fillId="2" borderId="3" xfId="1" applyFont="1" applyFill="1" applyBorder="1" applyAlignment="1" applyProtection="1">
      <alignment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166" fontId="5" fillId="2" borderId="3" xfId="1" applyNumberFormat="1" applyFont="1" applyFill="1" applyBorder="1" applyAlignment="1" applyProtection="1">
      <alignment horizontal="center" vertical="center"/>
      <protection locked="0"/>
    </xf>
    <xf numFmtId="166" fontId="7" fillId="2" borderId="3" xfId="1" applyNumberFormat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>
      <alignment horizontal="center" vertical="center"/>
    </xf>
    <xf numFmtId="9" fontId="5" fillId="2" borderId="12" xfId="1" applyNumberFormat="1" applyFont="1" applyFill="1" applyBorder="1" applyAlignment="1">
      <alignment horizontal="center" vertical="center"/>
    </xf>
    <xf numFmtId="166" fontId="7" fillId="2" borderId="12" xfId="1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vertical="center"/>
    </xf>
    <xf numFmtId="0" fontId="7" fillId="2" borderId="1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9" fontId="5" fillId="2" borderId="4" xfId="1" applyNumberFormat="1" applyFont="1" applyFill="1" applyBorder="1" applyAlignment="1">
      <alignment horizontal="center" vertical="center"/>
    </xf>
    <xf numFmtId="166" fontId="7" fillId="2" borderId="4" xfId="1" applyNumberFormat="1" applyFont="1" applyFill="1" applyBorder="1" applyAlignment="1">
      <alignment horizontal="center" vertical="center"/>
    </xf>
    <xf numFmtId="166" fontId="5" fillId="2" borderId="4" xfId="1" applyNumberFormat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center" vertical="center"/>
    </xf>
    <xf numFmtId="166" fontId="7" fillId="2" borderId="6" xfId="1" applyNumberFormat="1" applyFont="1" applyFill="1" applyBorder="1" applyAlignment="1">
      <alignment horizontal="center" vertical="center"/>
    </xf>
    <xf numFmtId="166" fontId="7" fillId="2" borderId="20" xfId="1" applyNumberFormat="1" applyFont="1" applyFill="1" applyBorder="1" applyAlignment="1" applyProtection="1">
      <alignment horizontal="center" vertical="center"/>
      <protection locked="0"/>
    </xf>
    <xf numFmtId="166" fontId="5" fillId="2" borderId="21" xfId="1" applyNumberFormat="1" applyFont="1" applyFill="1" applyBorder="1" applyAlignment="1">
      <alignment horizontal="center" vertical="center"/>
    </xf>
    <xf numFmtId="166" fontId="5" fillId="2" borderId="22" xfId="1" applyNumberFormat="1" applyFont="1" applyFill="1" applyBorder="1" applyAlignment="1">
      <alignment horizontal="center" vertical="center"/>
    </xf>
    <xf numFmtId="166" fontId="7" fillId="2" borderId="22" xfId="1" applyNumberFormat="1" applyFont="1" applyFill="1" applyBorder="1" applyAlignment="1">
      <alignment horizontal="center" vertical="center"/>
    </xf>
    <xf numFmtId="166" fontId="7" fillId="2" borderId="23" xfId="1" applyNumberFormat="1" applyFont="1" applyFill="1" applyBorder="1" applyAlignment="1">
      <alignment horizontal="center" vertical="center"/>
    </xf>
    <xf numFmtId="166" fontId="7" fillId="2" borderId="24" xfId="1" applyNumberFormat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>
      <alignment vertical="center"/>
    </xf>
    <xf numFmtId="0" fontId="5" fillId="2" borderId="26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0" fontId="7" fillId="2" borderId="21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 wrapText="1"/>
    </xf>
    <xf numFmtId="166" fontId="5" fillId="2" borderId="28" xfId="1" applyNumberFormat="1" applyFont="1" applyFill="1" applyBorder="1" applyAlignment="1">
      <alignment horizontal="center" vertical="center"/>
    </xf>
    <xf numFmtId="166" fontId="5" fillId="2" borderId="22" xfId="1" applyNumberFormat="1" applyFont="1" applyFill="1" applyBorder="1" applyAlignment="1" applyProtection="1">
      <alignment horizontal="center" vertical="center"/>
      <protection locked="0"/>
    </xf>
    <xf numFmtId="166" fontId="5" fillId="2" borderId="22" xfId="0" applyNumberFormat="1" applyFont="1" applyFill="1" applyBorder="1" applyAlignment="1" applyProtection="1">
      <alignment horizontal="center" vertical="center"/>
      <protection locked="0"/>
    </xf>
    <xf numFmtId="166" fontId="5" fillId="2" borderId="22" xfId="0" applyNumberFormat="1" applyFont="1" applyFill="1" applyBorder="1" applyAlignment="1">
      <alignment horizontal="center" vertical="center"/>
    </xf>
    <xf numFmtId="9" fontId="5" fillId="0" borderId="15" xfId="1" applyNumberFormat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/>
    <xf numFmtId="0" fontId="5" fillId="0" borderId="26" xfId="1" applyFont="1" applyFill="1" applyBorder="1" applyAlignment="1" applyProtection="1">
      <alignment vertical="center"/>
      <protection locked="0"/>
    </xf>
    <xf numFmtId="0" fontId="11" fillId="2" borderId="12" xfId="1" applyFont="1" applyFill="1" applyBorder="1" applyAlignment="1">
      <alignment horizontal="right" vertical="center"/>
    </xf>
    <xf numFmtId="0" fontId="1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11" fillId="2" borderId="0" xfId="1" applyFont="1" applyFill="1" applyAlignment="1">
      <alignment horizontal="left" vertical="center"/>
    </xf>
    <xf numFmtId="0" fontId="5" fillId="2" borderId="1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</cellXfs>
  <cellStyles count="7">
    <cellStyle name="Comma 2" xfId="3"/>
    <cellStyle name="Normal" xfId="0" builtinId="0"/>
    <cellStyle name="Normal 2" xfId="1"/>
    <cellStyle name="Normal 2 2" xfId="6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WP-AXAPTA-FILE\Projects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tabSelected="1" zoomScale="80" zoomScaleNormal="80" workbookViewId="0">
      <pane xSplit="2" ySplit="5" topLeftCell="C6" activePane="bottomRight" state="frozen"/>
      <selection pane="topRight" activeCell="D1" sqref="D1"/>
      <selection pane="bottomLeft" activeCell="A8" sqref="A8"/>
      <selection pane="bottomRight"/>
    </sheetView>
  </sheetViews>
  <sheetFormatPr defaultColWidth="9.140625" defaultRowHeight="14.25" x14ac:dyDescent="0.25"/>
  <cols>
    <col min="1" max="1" width="4.7109375" style="41" customWidth="1"/>
    <col min="2" max="2" width="66.85546875" style="41" customWidth="1"/>
    <col min="3" max="3" width="8.5703125" style="41" customWidth="1"/>
    <col min="4" max="4" width="12" style="41" customWidth="1"/>
    <col min="5" max="5" width="11.140625" style="41" bestFit="1" customWidth="1"/>
    <col min="6" max="6" width="10.140625" style="41" bestFit="1" customWidth="1"/>
    <col min="7" max="7" width="11.140625" style="41" bestFit="1" customWidth="1"/>
    <col min="8" max="8" width="10.140625" style="41" bestFit="1" customWidth="1"/>
    <col min="9" max="9" width="11.140625" style="41" bestFit="1" customWidth="1"/>
    <col min="10" max="10" width="10.140625" style="41" bestFit="1" customWidth="1"/>
    <col min="11" max="11" width="11.28515625" style="41" bestFit="1" customWidth="1"/>
    <col min="12" max="12" width="30.28515625" style="41" bestFit="1" customWidth="1"/>
    <col min="13" max="16384" width="9.140625" style="41"/>
  </cols>
  <sheetData>
    <row r="1" spans="1:16" x14ac:dyDescent="0.25">
      <c r="A1" s="40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6" ht="15" thickBot="1" x14ac:dyDescent="0.3">
      <c r="A2" s="43"/>
      <c r="C2" s="42"/>
      <c r="D2" s="42"/>
      <c r="E2" s="42"/>
      <c r="F2" s="42"/>
      <c r="G2" s="42"/>
      <c r="H2" s="42"/>
      <c r="I2" s="42"/>
      <c r="J2" s="42"/>
      <c r="K2" s="42"/>
      <c r="L2" s="8"/>
    </row>
    <row r="3" spans="1:16" ht="15" customHeight="1" thickBot="1" x14ac:dyDescent="0.3">
      <c r="A3" s="144" t="s">
        <v>0</v>
      </c>
      <c r="B3" s="143" t="s">
        <v>1</v>
      </c>
      <c r="C3" s="143" t="s">
        <v>2</v>
      </c>
      <c r="D3" s="143" t="s">
        <v>88</v>
      </c>
      <c r="E3" s="142" t="s">
        <v>3</v>
      </c>
      <c r="F3" s="142"/>
      <c r="G3" s="142" t="s">
        <v>89</v>
      </c>
      <c r="H3" s="142"/>
      <c r="I3" s="143" t="s">
        <v>90</v>
      </c>
      <c r="J3" s="143"/>
      <c r="K3" s="124" t="s">
        <v>4</v>
      </c>
      <c r="L3" s="131"/>
    </row>
    <row r="4" spans="1:16" ht="15" thickBot="1" x14ac:dyDescent="0.3">
      <c r="A4" s="145"/>
      <c r="B4" s="146"/>
      <c r="C4" s="146"/>
      <c r="D4" s="146"/>
      <c r="E4" s="45" t="s">
        <v>5</v>
      </c>
      <c r="F4" s="46" t="s">
        <v>6</v>
      </c>
      <c r="G4" s="45" t="s">
        <v>5</v>
      </c>
      <c r="H4" s="46" t="s">
        <v>6</v>
      </c>
      <c r="I4" s="45" t="s">
        <v>5</v>
      </c>
      <c r="J4" s="46" t="s">
        <v>7</v>
      </c>
      <c r="K4" s="125" t="s">
        <v>14</v>
      </c>
      <c r="L4" s="132" t="s">
        <v>98</v>
      </c>
      <c r="M4" s="47"/>
      <c r="N4" s="47"/>
      <c r="O4" s="47"/>
      <c r="P4" s="47"/>
    </row>
    <row r="5" spans="1:16" ht="15" thickBot="1" x14ac:dyDescent="0.3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126">
        <v>11</v>
      </c>
      <c r="L5" s="133">
        <v>12</v>
      </c>
    </row>
    <row r="6" spans="1:16" ht="15.75" x14ac:dyDescent="0.25">
      <c r="A6" s="50">
        <v>1</v>
      </c>
      <c r="B6" s="51" t="s">
        <v>8</v>
      </c>
      <c r="C6" s="52" t="s">
        <v>91</v>
      </c>
      <c r="D6" s="84">
        <v>25.8</v>
      </c>
      <c r="E6" s="83"/>
      <c r="F6" s="83"/>
      <c r="G6" s="83"/>
      <c r="H6" s="83"/>
      <c r="I6" s="83"/>
      <c r="J6" s="83"/>
      <c r="K6" s="127"/>
      <c r="L6" s="134" t="s">
        <v>94</v>
      </c>
    </row>
    <row r="7" spans="1:16" x14ac:dyDescent="0.25">
      <c r="A7" s="53"/>
      <c r="B7" s="54" t="s">
        <v>9</v>
      </c>
      <c r="C7" s="55" t="s">
        <v>10</v>
      </c>
      <c r="D7" s="85">
        <v>0.6966</v>
      </c>
      <c r="E7" s="85"/>
      <c r="F7" s="85"/>
      <c r="G7" s="85"/>
      <c r="H7" s="85"/>
      <c r="I7" s="85"/>
      <c r="J7" s="85"/>
      <c r="K7" s="117"/>
      <c r="L7" s="135" t="s">
        <v>94</v>
      </c>
    </row>
    <row r="8" spans="1:16" x14ac:dyDescent="0.25">
      <c r="A8" s="53"/>
      <c r="B8" s="54" t="s">
        <v>11</v>
      </c>
      <c r="C8" s="55" t="s">
        <v>12</v>
      </c>
      <c r="D8" s="85">
        <v>1.5609</v>
      </c>
      <c r="E8" s="85"/>
      <c r="F8" s="85"/>
      <c r="G8" s="85"/>
      <c r="H8" s="85"/>
      <c r="I8" s="85"/>
      <c r="J8" s="85"/>
      <c r="K8" s="117"/>
      <c r="L8" s="135" t="s">
        <v>94</v>
      </c>
    </row>
    <row r="9" spans="1:16" x14ac:dyDescent="0.25">
      <c r="A9" s="53"/>
      <c r="B9" s="54" t="s">
        <v>13</v>
      </c>
      <c r="C9" s="55" t="s">
        <v>14</v>
      </c>
      <c r="D9" s="85">
        <v>5.7018000000000006E-2</v>
      </c>
      <c r="E9" s="85"/>
      <c r="F9" s="85"/>
      <c r="G9" s="85"/>
      <c r="H9" s="85"/>
      <c r="I9" s="85"/>
      <c r="J9" s="85"/>
      <c r="K9" s="117"/>
      <c r="L9" s="135" t="s">
        <v>94</v>
      </c>
    </row>
    <row r="10" spans="1:16" ht="15.75" x14ac:dyDescent="0.25">
      <c r="A10" s="53"/>
      <c r="B10" s="54" t="s">
        <v>47</v>
      </c>
      <c r="C10" s="55" t="s">
        <v>91</v>
      </c>
      <c r="D10" s="85">
        <v>1.5479999999999999E-3</v>
      </c>
      <c r="E10" s="85"/>
      <c r="F10" s="85"/>
      <c r="G10" s="85"/>
      <c r="H10" s="85"/>
      <c r="I10" s="85"/>
      <c r="J10" s="85"/>
      <c r="K10" s="117"/>
      <c r="L10" s="122" t="s">
        <v>93</v>
      </c>
    </row>
    <row r="11" spans="1:16" ht="15.75" x14ac:dyDescent="0.25">
      <c r="A11" s="53">
        <v>2</v>
      </c>
      <c r="B11" s="56" t="s">
        <v>15</v>
      </c>
      <c r="C11" s="55" t="s">
        <v>91</v>
      </c>
      <c r="D11" s="86">
        <v>6.4</v>
      </c>
      <c r="E11" s="85"/>
      <c r="F11" s="85"/>
      <c r="G11" s="85"/>
      <c r="H11" s="85"/>
      <c r="I11" s="85"/>
      <c r="J11" s="85"/>
      <c r="K11" s="117"/>
      <c r="L11" s="134" t="s">
        <v>94</v>
      </c>
    </row>
    <row r="12" spans="1:16" x14ac:dyDescent="0.25">
      <c r="A12" s="53"/>
      <c r="B12" s="54" t="s">
        <v>9</v>
      </c>
      <c r="C12" s="55" t="s">
        <v>10</v>
      </c>
      <c r="D12" s="85">
        <v>32.192</v>
      </c>
      <c r="E12" s="85"/>
      <c r="F12" s="85"/>
      <c r="G12" s="85"/>
      <c r="H12" s="85"/>
      <c r="I12" s="85"/>
      <c r="J12" s="85"/>
      <c r="K12" s="117"/>
      <c r="L12" s="135" t="s">
        <v>94</v>
      </c>
    </row>
    <row r="13" spans="1:16" x14ac:dyDescent="0.25">
      <c r="A13" s="53">
        <v>3</v>
      </c>
      <c r="B13" s="56" t="s">
        <v>52</v>
      </c>
      <c r="C13" s="55" t="s">
        <v>16</v>
      </c>
      <c r="D13" s="86">
        <v>64.400000000000006</v>
      </c>
      <c r="E13" s="85"/>
      <c r="F13" s="85"/>
      <c r="G13" s="85"/>
      <c r="H13" s="85"/>
      <c r="I13" s="85"/>
      <c r="J13" s="85"/>
      <c r="K13" s="117"/>
      <c r="L13" s="134" t="s">
        <v>94</v>
      </c>
    </row>
    <row r="14" spans="1:16" s="44" customFormat="1" x14ac:dyDescent="0.25">
      <c r="A14" s="57"/>
      <c r="B14" s="54" t="s">
        <v>53</v>
      </c>
      <c r="C14" s="55" t="s">
        <v>16</v>
      </c>
      <c r="D14" s="85">
        <v>64.400000000000006</v>
      </c>
      <c r="E14" s="85"/>
      <c r="F14" s="85"/>
      <c r="G14" s="85"/>
      <c r="H14" s="85"/>
      <c r="I14" s="85"/>
      <c r="J14" s="85"/>
      <c r="K14" s="117"/>
      <c r="L14" s="135" t="s">
        <v>94</v>
      </c>
    </row>
    <row r="15" spans="1:16" s="37" customFormat="1" ht="15.75" x14ac:dyDescent="0.25">
      <c r="A15" s="53">
        <v>4</v>
      </c>
      <c r="B15" s="58" t="s">
        <v>17</v>
      </c>
      <c r="C15" s="55" t="s">
        <v>91</v>
      </c>
      <c r="D15" s="87">
        <v>9.3000000000000007</v>
      </c>
      <c r="E15" s="85"/>
      <c r="F15" s="85"/>
      <c r="G15" s="85"/>
      <c r="H15" s="85"/>
      <c r="I15" s="85"/>
      <c r="J15" s="85"/>
      <c r="K15" s="117"/>
      <c r="L15" s="134" t="s">
        <v>94</v>
      </c>
    </row>
    <row r="16" spans="1:16" s="38" customFormat="1" x14ac:dyDescent="0.25">
      <c r="A16" s="53"/>
      <c r="B16" s="54" t="s">
        <v>46</v>
      </c>
      <c r="C16" s="55" t="s">
        <v>12</v>
      </c>
      <c r="D16" s="85">
        <v>0.229245</v>
      </c>
      <c r="E16" s="85"/>
      <c r="F16" s="85"/>
      <c r="G16" s="85"/>
      <c r="H16" s="85"/>
      <c r="I16" s="85"/>
      <c r="J16" s="85"/>
      <c r="K16" s="117"/>
      <c r="L16" s="135" t="s">
        <v>94</v>
      </c>
    </row>
    <row r="17" spans="1:12" s="38" customFormat="1" ht="15.75" x14ac:dyDescent="0.25">
      <c r="A17" s="59">
        <v>5</v>
      </c>
      <c r="B17" s="60" t="s">
        <v>18</v>
      </c>
      <c r="C17" s="61" t="s">
        <v>91</v>
      </c>
      <c r="D17" s="86">
        <v>9.3000000000000007</v>
      </c>
      <c r="E17" s="88"/>
      <c r="F17" s="88"/>
      <c r="G17" s="88"/>
      <c r="H17" s="88"/>
      <c r="I17" s="88"/>
      <c r="J17" s="88"/>
      <c r="K17" s="128"/>
      <c r="L17" s="134" t="s">
        <v>94</v>
      </c>
    </row>
    <row r="18" spans="1:12" s="38" customFormat="1" x14ac:dyDescent="0.25">
      <c r="A18" s="59"/>
      <c r="B18" s="62" t="s">
        <v>9</v>
      </c>
      <c r="C18" s="61" t="s">
        <v>10</v>
      </c>
      <c r="D18" s="88">
        <v>16.740000000000002</v>
      </c>
      <c r="E18" s="88"/>
      <c r="F18" s="88"/>
      <c r="G18" s="88"/>
      <c r="H18" s="88"/>
      <c r="I18" s="88"/>
      <c r="J18" s="88"/>
      <c r="K18" s="128"/>
      <c r="L18" s="135" t="s">
        <v>94</v>
      </c>
    </row>
    <row r="19" spans="1:12" s="38" customFormat="1" ht="15.75" x14ac:dyDescent="0.25">
      <c r="A19" s="59"/>
      <c r="B19" s="63" t="s">
        <v>19</v>
      </c>
      <c r="C19" s="61" t="s">
        <v>91</v>
      </c>
      <c r="D19" s="88">
        <v>10.230000000000002</v>
      </c>
      <c r="E19" s="88"/>
      <c r="F19" s="88"/>
      <c r="G19" s="88"/>
      <c r="H19" s="88"/>
      <c r="I19" s="88"/>
      <c r="J19" s="88"/>
      <c r="K19" s="128"/>
      <c r="L19" s="122" t="s">
        <v>93</v>
      </c>
    </row>
    <row r="20" spans="1:12" s="38" customFormat="1" ht="15.75" x14ac:dyDescent="0.25">
      <c r="A20" s="53">
        <v>6</v>
      </c>
      <c r="B20" s="58" t="s">
        <v>34</v>
      </c>
      <c r="C20" s="55" t="s">
        <v>91</v>
      </c>
      <c r="D20" s="87">
        <v>16.3</v>
      </c>
      <c r="E20" s="85"/>
      <c r="F20" s="85"/>
      <c r="G20" s="85"/>
      <c r="H20" s="85"/>
      <c r="I20" s="85"/>
      <c r="J20" s="85"/>
      <c r="K20" s="117"/>
      <c r="L20" s="134" t="s">
        <v>94</v>
      </c>
    </row>
    <row r="21" spans="1:12" s="38" customFormat="1" x14ac:dyDescent="0.25">
      <c r="A21" s="53"/>
      <c r="B21" s="54" t="s">
        <v>9</v>
      </c>
      <c r="C21" s="55" t="s">
        <v>10</v>
      </c>
      <c r="D21" s="85">
        <v>2.1842000000000001</v>
      </c>
      <c r="E21" s="85"/>
      <c r="F21" s="85"/>
      <c r="G21" s="85"/>
      <c r="H21" s="85"/>
      <c r="I21" s="85"/>
      <c r="J21" s="85"/>
      <c r="K21" s="117"/>
      <c r="L21" s="135" t="s">
        <v>94</v>
      </c>
    </row>
    <row r="22" spans="1:12" s="38" customFormat="1" x14ac:dyDescent="0.25">
      <c r="A22" s="53"/>
      <c r="B22" s="54" t="s">
        <v>20</v>
      </c>
      <c r="C22" s="55" t="s">
        <v>12</v>
      </c>
      <c r="D22" s="85">
        <v>0.47416700000000006</v>
      </c>
      <c r="E22" s="85"/>
      <c r="F22" s="85"/>
      <c r="G22" s="85"/>
      <c r="H22" s="85"/>
      <c r="I22" s="85"/>
      <c r="J22" s="85"/>
      <c r="K22" s="117"/>
      <c r="L22" s="135" t="s">
        <v>94</v>
      </c>
    </row>
    <row r="23" spans="1:12" s="38" customFormat="1" x14ac:dyDescent="0.25">
      <c r="A23" s="53"/>
      <c r="B23" s="54" t="s">
        <v>21</v>
      </c>
      <c r="C23" s="55" t="s">
        <v>12</v>
      </c>
      <c r="D23" s="85">
        <v>2.1190000000000002</v>
      </c>
      <c r="E23" s="85"/>
      <c r="F23" s="85"/>
      <c r="G23" s="85"/>
      <c r="H23" s="85"/>
      <c r="I23" s="85"/>
      <c r="J23" s="85"/>
      <c r="K23" s="117"/>
      <c r="L23" s="135" t="s">
        <v>94</v>
      </c>
    </row>
    <row r="24" spans="1:12" s="38" customFormat="1" ht="15.75" x14ac:dyDescent="0.25">
      <c r="A24" s="64"/>
      <c r="B24" s="54" t="s">
        <v>42</v>
      </c>
      <c r="C24" s="55" t="s">
        <v>91</v>
      </c>
      <c r="D24" s="85">
        <v>17.930000000000003</v>
      </c>
      <c r="E24" s="85"/>
      <c r="F24" s="85"/>
      <c r="G24" s="85"/>
      <c r="H24" s="85"/>
      <c r="I24" s="85"/>
      <c r="J24" s="85"/>
      <c r="K24" s="117"/>
      <c r="L24" s="122" t="s">
        <v>93</v>
      </c>
    </row>
    <row r="25" spans="1:12" s="38" customFormat="1" ht="15.75" x14ac:dyDescent="0.25">
      <c r="A25" s="53">
        <v>7</v>
      </c>
      <c r="B25" s="58" t="s">
        <v>35</v>
      </c>
      <c r="C25" s="55" t="s">
        <v>91</v>
      </c>
      <c r="D25" s="87">
        <v>4.8</v>
      </c>
      <c r="E25" s="85"/>
      <c r="F25" s="85"/>
      <c r="G25" s="85"/>
      <c r="H25" s="85"/>
      <c r="I25" s="85"/>
      <c r="J25" s="85"/>
      <c r="K25" s="117"/>
      <c r="L25" s="134" t="s">
        <v>94</v>
      </c>
    </row>
    <row r="26" spans="1:12" s="38" customFormat="1" x14ac:dyDescent="0.25">
      <c r="A26" s="53"/>
      <c r="B26" s="54" t="s">
        <v>9</v>
      </c>
      <c r="C26" s="55" t="s">
        <v>10</v>
      </c>
      <c r="D26" s="85">
        <v>0.64319999999999999</v>
      </c>
      <c r="E26" s="85"/>
      <c r="F26" s="85"/>
      <c r="G26" s="85"/>
      <c r="H26" s="85"/>
      <c r="I26" s="85"/>
      <c r="J26" s="85"/>
      <c r="K26" s="117"/>
      <c r="L26" s="135" t="s">
        <v>94</v>
      </c>
    </row>
    <row r="27" spans="1:12" s="38" customFormat="1" x14ac:dyDescent="0.25">
      <c r="A27" s="53"/>
      <c r="B27" s="54" t="s">
        <v>20</v>
      </c>
      <c r="C27" s="55" t="s">
        <v>12</v>
      </c>
      <c r="D27" s="85">
        <v>0.13963200000000001</v>
      </c>
      <c r="E27" s="85"/>
      <c r="F27" s="85"/>
      <c r="G27" s="85"/>
      <c r="H27" s="85"/>
      <c r="I27" s="85"/>
      <c r="J27" s="85"/>
      <c r="K27" s="117"/>
      <c r="L27" s="135" t="s">
        <v>94</v>
      </c>
    </row>
    <row r="28" spans="1:12" s="38" customFormat="1" x14ac:dyDescent="0.25">
      <c r="A28" s="53"/>
      <c r="B28" s="54" t="s">
        <v>21</v>
      </c>
      <c r="C28" s="55" t="s">
        <v>12</v>
      </c>
      <c r="D28" s="85">
        <v>0.624</v>
      </c>
      <c r="E28" s="85"/>
      <c r="F28" s="85"/>
      <c r="G28" s="85"/>
      <c r="H28" s="85"/>
      <c r="I28" s="85"/>
      <c r="J28" s="85"/>
      <c r="K28" s="117"/>
      <c r="L28" s="135" t="s">
        <v>94</v>
      </c>
    </row>
    <row r="29" spans="1:12" s="38" customFormat="1" x14ac:dyDescent="0.25">
      <c r="A29" s="64"/>
      <c r="B29" s="65" t="s">
        <v>43</v>
      </c>
      <c r="C29" s="55" t="s">
        <v>22</v>
      </c>
      <c r="D29" s="85">
        <v>5.28</v>
      </c>
      <c r="E29" s="88"/>
      <c r="F29" s="85"/>
      <c r="G29" s="85"/>
      <c r="H29" s="85"/>
      <c r="I29" s="85"/>
      <c r="J29" s="85"/>
      <c r="K29" s="117"/>
      <c r="L29" s="122" t="s">
        <v>93</v>
      </c>
    </row>
    <row r="30" spans="1:12" ht="15.75" x14ac:dyDescent="0.25">
      <c r="A30" s="53">
        <v>8</v>
      </c>
      <c r="B30" s="66" t="s">
        <v>44</v>
      </c>
      <c r="C30" s="55" t="s">
        <v>91</v>
      </c>
      <c r="D30" s="89">
        <v>0.5</v>
      </c>
      <c r="E30" s="85"/>
      <c r="F30" s="85"/>
      <c r="G30" s="85"/>
      <c r="H30" s="85"/>
      <c r="I30" s="85"/>
      <c r="J30" s="85"/>
      <c r="K30" s="117"/>
      <c r="L30" s="134" t="s">
        <v>94</v>
      </c>
    </row>
    <row r="31" spans="1:12" x14ac:dyDescent="0.25">
      <c r="A31" s="53"/>
      <c r="B31" s="54" t="s">
        <v>36</v>
      </c>
      <c r="C31" s="55" t="s">
        <v>10</v>
      </c>
      <c r="D31" s="85">
        <v>0.44500000000000001</v>
      </c>
      <c r="E31" s="85"/>
      <c r="F31" s="85"/>
      <c r="G31" s="85"/>
      <c r="H31" s="85"/>
      <c r="I31" s="85"/>
      <c r="J31" s="85"/>
      <c r="K31" s="117"/>
      <c r="L31" s="135" t="s">
        <v>94</v>
      </c>
    </row>
    <row r="32" spans="1:12" x14ac:dyDescent="0.25">
      <c r="A32" s="53"/>
      <c r="B32" s="54" t="s">
        <v>23</v>
      </c>
      <c r="C32" s="55" t="s">
        <v>14</v>
      </c>
      <c r="D32" s="85">
        <v>0.185</v>
      </c>
      <c r="E32" s="85"/>
      <c r="F32" s="85"/>
      <c r="G32" s="85"/>
      <c r="H32" s="85"/>
      <c r="I32" s="85"/>
      <c r="J32" s="85"/>
      <c r="K32" s="117"/>
      <c r="L32" s="135" t="s">
        <v>94</v>
      </c>
    </row>
    <row r="33" spans="1:12" x14ac:dyDescent="0.25">
      <c r="A33" s="53"/>
      <c r="B33" s="55" t="s">
        <v>24</v>
      </c>
      <c r="C33" s="55"/>
      <c r="D33" s="85"/>
      <c r="E33" s="85"/>
      <c r="F33" s="85"/>
      <c r="G33" s="85"/>
      <c r="H33" s="85"/>
      <c r="I33" s="85"/>
      <c r="J33" s="85"/>
      <c r="K33" s="117"/>
      <c r="L33" s="136" t="s">
        <v>94</v>
      </c>
    </row>
    <row r="34" spans="1:12" ht="15.75" x14ac:dyDescent="0.25">
      <c r="A34" s="53"/>
      <c r="B34" s="54" t="s">
        <v>48</v>
      </c>
      <c r="C34" s="55" t="s">
        <v>91</v>
      </c>
      <c r="D34" s="85">
        <v>0.57499999999999996</v>
      </c>
      <c r="E34" s="85"/>
      <c r="F34" s="85"/>
      <c r="G34" s="85"/>
      <c r="H34" s="85"/>
      <c r="I34" s="85"/>
      <c r="J34" s="85"/>
      <c r="K34" s="117"/>
      <c r="L34" s="122" t="s">
        <v>93</v>
      </c>
    </row>
    <row r="35" spans="1:12" x14ac:dyDescent="0.25">
      <c r="A35" s="53"/>
      <c r="B35" s="54" t="s">
        <v>25</v>
      </c>
      <c r="C35" s="55" t="s">
        <v>14</v>
      </c>
      <c r="D35" s="85">
        <v>0.01</v>
      </c>
      <c r="E35" s="85"/>
      <c r="F35" s="85"/>
      <c r="G35" s="85"/>
      <c r="H35" s="85"/>
      <c r="I35" s="85"/>
      <c r="J35" s="85"/>
      <c r="K35" s="117"/>
      <c r="L35" s="122" t="s">
        <v>93</v>
      </c>
    </row>
    <row r="36" spans="1:12" s="69" customFormat="1" x14ac:dyDescent="0.25">
      <c r="A36" s="67">
        <v>9</v>
      </c>
      <c r="B36" s="66" t="s">
        <v>65</v>
      </c>
      <c r="C36" s="68" t="s">
        <v>26</v>
      </c>
      <c r="D36" s="91">
        <v>29</v>
      </c>
      <c r="E36" s="90"/>
      <c r="F36" s="90"/>
      <c r="G36" s="90"/>
      <c r="H36" s="90"/>
      <c r="I36" s="90"/>
      <c r="J36" s="90"/>
      <c r="K36" s="129"/>
      <c r="L36" s="136" t="s">
        <v>71</v>
      </c>
    </row>
    <row r="37" spans="1:12" s="69" customFormat="1" x14ac:dyDescent="0.25">
      <c r="A37" s="67"/>
      <c r="B37" s="70" t="s">
        <v>9</v>
      </c>
      <c r="C37" s="68" t="s">
        <v>10</v>
      </c>
      <c r="D37" s="90">
        <v>3.625</v>
      </c>
      <c r="E37" s="90"/>
      <c r="F37" s="90"/>
      <c r="G37" s="90"/>
      <c r="H37" s="90"/>
      <c r="I37" s="90"/>
      <c r="J37" s="90"/>
      <c r="K37" s="129"/>
      <c r="L37" s="135" t="s">
        <v>94</v>
      </c>
    </row>
    <row r="38" spans="1:12" s="69" customFormat="1" x14ac:dyDescent="0.25">
      <c r="A38" s="67"/>
      <c r="B38" s="71" t="s">
        <v>13</v>
      </c>
      <c r="C38" s="72" t="s">
        <v>14</v>
      </c>
      <c r="D38" s="90">
        <v>3.161</v>
      </c>
      <c r="E38" s="92"/>
      <c r="F38" s="92"/>
      <c r="G38" s="92"/>
      <c r="H38" s="92"/>
      <c r="I38" s="92"/>
      <c r="J38" s="92"/>
      <c r="K38" s="129"/>
      <c r="L38" s="135" t="s">
        <v>94</v>
      </c>
    </row>
    <row r="39" spans="1:12" s="69" customFormat="1" x14ac:dyDescent="0.25">
      <c r="A39" s="67"/>
      <c r="B39" s="68" t="s">
        <v>24</v>
      </c>
      <c r="C39" s="68"/>
      <c r="D39" s="90"/>
      <c r="E39" s="90"/>
      <c r="F39" s="90"/>
      <c r="G39" s="90"/>
      <c r="H39" s="90"/>
      <c r="I39" s="90"/>
      <c r="J39" s="90"/>
      <c r="K39" s="129"/>
      <c r="L39" s="136" t="s">
        <v>94</v>
      </c>
    </row>
    <row r="40" spans="1:12" s="69" customFormat="1" x14ac:dyDescent="0.25">
      <c r="A40" s="67"/>
      <c r="B40" s="54" t="s">
        <v>66</v>
      </c>
      <c r="C40" s="68" t="s">
        <v>26</v>
      </c>
      <c r="D40" s="90">
        <v>29.29</v>
      </c>
      <c r="E40" s="90"/>
      <c r="F40" s="90"/>
      <c r="G40" s="90"/>
      <c r="H40" s="90"/>
      <c r="I40" s="90"/>
      <c r="J40" s="90"/>
      <c r="K40" s="129"/>
      <c r="L40" s="136" t="s">
        <v>71</v>
      </c>
    </row>
    <row r="41" spans="1:12" s="69" customFormat="1" x14ac:dyDescent="0.25">
      <c r="A41" s="67"/>
      <c r="B41" s="70" t="s">
        <v>25</v>
      </c>
      <c r="C41" s="68" t="s">
        <v>14</v>
      </c>
      <c r="D41" s="90">
        <v>0.25752000000000003</v>
      </c>
      <c r="E41" s="90"/>
      <c r="F41" s="90"/>
      <c r="G41" s="90"/>
      <c r="H41" s="90"/>
      <c r="I41" s="90"/>
      <c r="J41" s="90"/>
      <c r="K41" s="129"/>
      <c r="L41" s="122" t="s">
        <v>93</v>
      </c>
    </row>
    <row r="42" spans="1:12" s="69" customFormat="1" x14ac:dyDescent="0.25">
      <c r="A42" s="67">
        <v>10</v>
      </c>
      <c r="B42" s="66" t="s">
        <v>67</v>
      </c>
      <c r="C42" s="68" t="s">
        <v>26</v>
      </c>
      <c r="D42" s="91">
        <v>29</v>
      </c>
      <c r="E42" s="90"/>
      <c r="F42" s="90"/>
      <c r="G42" s="90"/>
      <c r="H42" s="90"/>
      <c r="I42" s="90"/>
      <c r="J42" s="90"/>
      <c r="K42" s="130"/>
      <c r="L42" s="136" t="s">
        <v>71</v>
      </c>
    </row>
    <row r="43" spans="1:12" s="69" customFormat="1" x14ac:dyDescent="0.25">
      <c r="A43" s="67"/>
      <c r="B43" s="70" t="s">
        <v>9</v>
      </c>
      <c r="C43" s="68" t="s">
        <v>10</v>
      </c>
      <c r="D43" s="90">
        <v>3.48</v>
      </c>
      <c r="E43" s="90"/>
      <c r="F43" s="90"/>
      <c r="G43" s="90"/>
      <c r="H43" s="90"/>
      <c r="I43" s="90"/>
      <c r="J43" s="90"/>
      <c r="K43" s="130"/>
      <c r="L43" s="135" t="s">
        <v>94</v>
      </c>
    </row>
    <row r="44" spans="1:12" s="69" customFormat="1" x14ac:dyDescent="0.25">
      <c r="A44" s="67"/>
      <c r="B44" s="68" t="s">
        <v>24</v>
      </c>
      <c r="C44" s="68"/>
      <c r="D44" s="90"/>
      <c r="E44" s="90"/>
      <c r="F44" s="90"/>
      <c r="G44" s="90"/>
      <c r="H44" s="90"/>
      <c r="I44" s="90"/>
      <c r="J44" s="90"/>
      <c r="K44" s="130"/>
      <c r="L44" s="136" t="s">
        <v>94</v>
      </c>
    </row>
    <row r="45" spans="1:12" s="69" customFormat="1" x14ac:dyDescent="0.25">
      <c r="A45" s="67"/>
      <c r="B45" s="70" t="s">
        <v>45</v>
      </c>
      <c r="C45" s="68" t="s">
        <v>26</v>
      </c>
      <c r="D45" s="90">
        <v>0.91059999999999997</v>
      </c>
      <c r="E45" s="90"/>
      <c r="F45" s="90"/>
      <c r="G45" s="90"/>
      <c r="H45" s="90"/>
      <c r="I45" s="90"/>
      <c r="J45" s="90"/>
      <c r="K45" s="130"/>
      <c r="L45" s="136" t="s">
        <v>71</v>
      </c>
    </row>
    <row r="46" spans="1:12" x14ac:dyDescent="0.25">
      <c r="A46" s="59">
        <v>11</v>
      </c>
      <c r="B46" s="56" t="s">
        <v>54</v>
      </c>
      <c r="C46" s="61" t="s">
        <v>22</v>
      </c>
      <c r="D46" s="93">
        <v>0.75306000000000006</v>
      </c>
      <c r="E46" s="88"/>
      <c r="F46" s="88"/>
      <c r="G46" s="88"/>
      <c r="H46" s="88"/>
      <c r="I46" s="88"/>
      <c r="J46" s="88"/>
      <c r="K46" s="128"/>
      <c r="L46" s="136" t="s">
        <v>71</v>
      </c>
    </row>
    <row r="47" spans="1:12" x14ac:dyDescent="0.25">
      <c r="A47" s="59"/>
      <c r="B47" s="62" t="s">
        <v>36</v>
      </c>
      <c r="C47" s="61" t="s">
        <v>10</v>
      </c>
      <c r="D47" s="85">
        <v>7.9824360000000008</v>
      </c>
      <c r="E47" s="85"/>
      <c r="F47" s="85"/>
      <c r="G47" s="85"/>
      <c r="H47" s="85"/>
      <c r="I47" s="85"/>
      <c r="J47" s="85"/>
      <c r="K47" s="117"/>
      <c r="L47" s="135" t="s">
        <v>94</v>
      </c>
    </row>
    <row r="48" spans="1:12" x14ac:dyDescent="0.25">
      <c r="A48" s="59"/>
      <c r="B48" s="62" t="s">
        <v>13</v>
      </c>
      <c r="C48" s="61" t="s">
        <v>14</v>
      </c>
      <c r="D48" s="85">
        <v>5.376848400000001</v>
      </c>
      <c r="E48" s="85"/>
      <c r="F48" s="85"/>
      <c r="G48" s="85"/>
      <c r="H48" s="85"/>
      <c r="I48" s="85"/>
      <c r="J48" s="85"/>
      <c r="K48" s="117"/>
      <c r="L48" s="135" t="s">
        <v>94</v>
      </c>
    </row>
    <row r="49" spans="1:12" x14ac:dyDescent="0.25">
      <c r="A49" s="59"/>
      <c r="B49" s="61" t="s">
        <v>24</v>
      </c>
      <c r="C49" s="61"/>
      <c r="D49" s="85"/>
      <c r="E49" s="85"/>
      <c r="F49" s="85"/>
      <c r="G49" s="85"/>
      <c r="H49" s="85"/>
      <c r="I49" s="85"/>
      <c r="J49" s="85"/>
      <c r="K49" s="117"/>
      <c r="L49" s="136" t="s">
        <v>94</v>
      </c>
    </row>
    <row r="50" spans="1:12" x14ac:dyDescent="0.25">
      <c r="A50" s="59"/>
      <c r="B50" s="39" t="s">
        <v>55</v>
      </c>
      <c r="C50" s="61" t="s">
        <v>27</v>
      </c>
      <c r="D50" s="85">
        <v>1</v>
      </c>
      <c r="E50" s="85"/>
      <c r="F50" s="85"/>
      <c r="G50" s="85"/>
      <c r="H50" s="85"/>
      <c r="I50" s="85"/>
      <c r="J50" s="85"/>
      <c r="K50" s="117"/>
      <c r="L50" s="122" t="s">
        <v>93</v>
      </c>
    </row>
    <row r="51" spans="1:12" x14ac:dyDescent="0.25">
      <c r="A51" s="59"/>
      <c r="B51" s="39" t="s">
        <v>56</v>
      </c>
      <c r="C51" s="61" t="s">
        <v>27</v>
      </c>
      <c r="D51" s="85">
        <v>1</v>
      </c>
      <c r="E51" s="85"/>
      <c r="F51" s="85"/>
      <c r="G51" s="85"/>
      <c r="H51" s="85"/>
      <c r="I51" s="85"/>
      <c r="J51" s="85"/>
      <c r="K51" s="117"/>
      <c r="L51" s="122" t="s">
        <v>93</v>
      </c>
    </row>
    <row r="52" spans="1:12" x14ac:dyDescent="0.25">
      <c r="A52" s="59"/>
      <c r="B52" s="62" t="s">
        <v>57</v>
      </c>
      <c r="C52" s="61" t="s">
        <v>27</v>
      </c>
      <c r="D52" s="85">
        <v>1</v>
      </c>
      <c r="E52" s="85"/>
      <c r="F52" s="85"/>
      <c r="G52" s="85"/>
      <c r="H52" s="85"/>
      <c r="I52" s="85"/>
      <c r="J52" s="85"/>
      <c r="K52" s="117"/>
      <c r="L52" s="122" t="s">
        <v>93</v>
      </c>
    </row>
    <row r="53" spans="1:12" x14ac:dyDescent="0.25">
      <c r="A53" s="59"/>
      <c r="B53" s="39" t="s">
        <v>58</v>
      </c>
      <c r="C53" s="61" t="s">
        <v>27</v>
      </c>
      <c r="D53" s="85">
        <v>1</v>
      </c>
      <c r="E53" s="85"/>
      <c r="F53" s="85"/>
      <c r="G53" s="85"/>
      <c r="H53" s="85"/>
      <c r="I53" s="85"/>
      <c r="J53" s="85"/>
      <c r="K53" s="117"/>
      <c r="L53" s="136" t="s">
        <v>71</v>
      </c>
    </row>
    <row r="54" spans="1:12" s="69" customFormat="1" x14ac:dyDescent="0.25">
      <c r="A54" s="67"/>
      <c r="B54" s="70" t="s">
        <v>37</v>
      </c>
      <c r="C54" s="68" t="s">
        <v>22</v>
      </c>
      <c r="D54" s="90">
        <v>0.11823042000000002</v>
      </c>
      <c r="E54" s="90"/>
      <c r="F54" s="90"/>
      <c r="G54" s="90"/>
      <c r="H54" s="90"/>
      <c r="I54" s="90"/>
      <c r="J54" s="90"/>
      <c r="K54" s="130"/>
      <c r="L54" s="122" t="s">
        <v>93</v>
      </c>
    </row>
    <row r="55" spans="1:12" s="69" customFormat="1" x14ac:dyDescent="0.25">
      <c r="A55" s="67"/>
      <c r="B55" s="70" t="s">
        <v>49</v>
      </c>
      <c r="C55" s="68" t="s">
        <v>14</v>
      </c>
      <c r="D55" s="90">
        <v>4.9777265999999996</v>
      </c>
      <c r="E55" s="90"/>
      <c r="F55" s="90"/>
      <c r="G55" s="90"/>
      <c r="H55" s="90"/>
      <c r="I55" s="90"/>
      <c r="J55" s="90"/>
      <c r="K55" s="130"/>
      <c r="L55" s="122" t="s">
        <v>93</v>
      </c>
    </row>
    <row r="56" spans="1:12" s="74" customFormat="1" ht="15.75" x14ac:dyDescent="0.25">
      <c r="A56" s="67">
        <v>12</v>
      </c>
      <c r="B56" s="73" t="s">
        <v>38</v>
      </c>
      <c r="C56" s="68" t="s">
        <v>92</v>
      </c>
      <c r="D56" s="89">
        <v>3.8</v>
      </c>
      <c r="E56" s="90"/>
      <c r="F56" s="90"/>
      <c r="G56" s="90"/>
      <c r="H56" s="90"/>
      <c r="I56" s="90"/>
      <c r="J56" s="90"/>
      <c r="K56" s="130"/>
      <c r="L56" s="136" t="s">
        <v>94</v>
      </c>
    </row>
    <row r="57" spans="1:12" s="74" customFormat="1" x14ac:dyDescent="0.25">
      <c r="A57" s="67"/>
      <c r="B57" s="70" t="s">
        <v>9</v>
      </c>
      <c r="C57" s="68" t="s">
        <v>10</v>
      </c>
      <c r="D57" s="90">
        <v>1.2767999999999999</v>
      </c>
      <c r="E57" s="90"/>
      <c r="F57" s="90"/>
      <c r="G57" s="90"/>
      <c r="H57" s="90"/>
      <c r="I57" s="90"/>
      <c r="J57" s="90"/>
      <c r="K57" s="130"/>
      <c r="L57" s="135" t="s">
        <v>94</v>
      </c>
    </row>
    <row r="58" spans="1:12" s="74" customFormat="1" x14ac:dyDescent="0.25">
      <c r="A58" s="67"/>
      <c r="B58" s="70" t="s">
        <v>23</v>
      </c>
      <c r="C58" s="68" t="s">
        <v>14</v>
      </c>
      <c r="D58" s="90">
        <v>5.6999999999999995E-2</v>
      </c>
      <c r="E58" s="90"/>
      <c r="F58" s="90"/>
      <c r="G58" s="90"/>
      <c r="H58" s="90"/>
      <c r="I58" s="90"/>
      <c r="J58" s="90"/>
      <c r="K58" s="130"/>
      <c r="L58" s="135" t="s">
        <v>94</v>
      </c>
    </row>
    <row r="59" spans="1:12" s="74" customFormat="1" x14ac:dyDescent="0.25">
      <c r="A59" s="67"/>
      <c r="B59" s="68" t="s">
        <v>24</v>
      </c>
      <c r="C59" s="68"/>
      <c r="D59" s="90"/>
      <c r="E59" s="90"/>
      <c r="F59" s="90"/>
      <c r="G59" s="90"/>
      <c r="H59" s="90"/>
      <c r="I59" s="90"/>
      <c r="J59" s="90"/>
      <c r="K59" s="130"/>
      <c r="L59" s="136" t="s">
        <v>94</v>
      </c>
    </row>
    <row r="60" spans="1:12" s="74" customFormat="1" x14ac:dyDescent="0.25">
      <c r="A60" s="67"/>
      <c r="B60" s="70" t="s">
        <v>39</v>
      </c>
      <c r="C60" s="68" t="s">
        <v>16</v>
      </c>
      <c r="D60" s="90">
        <v>9.1199999999999996E-3</v>
      </c>
      <c r="E60" s="90"/>
      <c r="F60" s="90"/>
      <c r="G60" s="90"/>
      <c r="H60" s="90"/>
      <c r="I60" s="90"/>
      <c r="J60" s="90"/>
      <c r="K60" s="130"/>
      <c r="L60" s="122" t="s">
        <v>93</v>
      </c>
    </row>
    <row r="61" spans="1:12" s="74" customFormat="1" x14ac:dyDescent="0.25">
      <c r="A61" s="67"/>
      <c r="B61" s="70" t="s">
        <v>25</v>
      </c>
      <c r="C61" s="68" t="s">
        <v>14</v>
      </c>
      <c r="D61" s="90">
        <v>8.6639999999999981E-2</v>
      </c>
      <c r="E61" s="90"/>
      <c r="F61" s="90"/>
      <c r="G61" s="90"/>
      <c r="H61" s="90"/>
      <c r="I61" s="90"/>
      <c r="J61" s="90"/>
      <c r="K61" s="130"/>
      <c r="L61" s="122" t="s">
        <v>93</v>
      </c>
    </row>
    <row r="62" spans="1:12" ht="15.75" x14ac:dyDescent="0.25">
      <c r="A62" s="53">
        <v>13</v>
      </c>
      <c r="B62" s="58" t="s">
        <v>59</v>
      </c>
      <c r="C62" s="55" t="s">
        <v>91</v>
      </c>
      <c r="D62" s="87">
        <v>12.65</v>
      </c>
      <c r="E62" s="85"/>
      <c r="F62" s="85"/>
      <c r="G62" s="85"/>
      <c r="H62" s="85"/>
      <c r="I62" s="85"/>
      <c r="J62" s="85"/>
      <c r="K62" s="117"/>
      <c r="L62" s="136" t="s">
        <v>93</v>
      </c>
    </row>
    <row r="63" spans="1:12" x14ac:dyDescent="0.25">
      <c r="A63" s="53"/>
      <c r="B63" s="54" t="s">
        <v>9</v>
      </c>
      <c r="C63" s="55" t="s">
        <v>51</v>
      </c>
      <c r="D63" s="85">
        <v>141.68</v>
      </c>
      <c r="E63" s="85"/>
      <c r="F63" s="85"/>
      <c r="G63" s="85"/>
      <c r="H63" s="85"/>
      <c r="I63" s="85"/>
      <c r="J63" s="85"/>
      <c r="K63" s="117"/>
      <c r="L63" s="135" t="s">
        <v>94</v>
      </c>
    </row>
    <row r="64" spans="1:12" x14ac:dyDescent="0.25">
      <c r="A64" s="53"/>
      <c r="B64" s="54" t="s">
        <v>23</v>
      </c>
      <c r="C64" s="68" t="s">
        <v>14</v>
      </c>
      <c r="D64" s="85">
        <v>9.9935000000000009</v>
      </c>
      <c r="E64" s="85"/>
      <c r="F64" s="85"/>
      <c r="G64" s="85"/>
      <c r="H64" s="85"/>
      <c r="I64" s="85"/>
      <c r="J64" s="85"/>
      <c r="K64" s="117"/>
      <c r="L64" s="135" t="s">
        <v>94</v>
      </c>
    </row>
    <row r="65" spans="1:12" s="8" customFormat="1" x14ac:dyDescent="0.25">
      <c r="A65" s="53"/>
      <c r="B65" s="54" t="s">
        <v>37</v>
      </c>
      <c r="C65" s="75" t="s">
        <v>22</v>
      </c>
      <c r="D65" s="94">
        <v>12.839749999999999</v>
      </c>
      <c r="E65" s="85"/>
      <c r="F65" s="94"/>
      <c r="G65" s="94"/>
      <c r="H65" s="94"/>
      <c r="I65" s="94"/>
      <c r="J65" s="94"/>
      <c r="K65" s="117"/>
      <c r="L65" s="122" t="s">
        <v>93</v>
      </c>
    </row>
    <row r="66" spans="1:12" ht="15.75" x14ac:dyDescent="0.25">
      <c r="A66" s="53"/>
      <c r="B66" s="76" t="s">
        <v>60</v>
      </c>
      <c r="C66" s="55" t="s">
        <v>91</v>
      </c>
      <c r="D66" s="85">
        <v>5.692500000000001E-2</v>
      </c>
      <c r="E66" s="85"/>
      <c r="F66" s="85"/>
      <c r="G66" s="85"/>
      <c r="H66" s="85"/>
      <c r="I66" s="85"/>
      <c r="J66" s="85"/>
      <c r="K66" s="117"/>
      <c r="L66" s="122" t="s">
        <v>93</v>
      </c>
    </row>
    <row r="67" spans="1:12" ht="15.75" x14ac:dyDescent="0.25">
      <c r="A67" s="53"/>
      <c r="B67" s="76" t="s">
        <v>61</v>
      </c>
      <c r="C67" s="55" t="s">
        <v>91</v>
      </c>
      <c r="D67" s="85">
        <v>0.77924000000000004</v>
      </c>
      <c r="E67" s="85"/>
      <c r="F67" s="85"/>
      <c r="G67" s="85"/>
      <c r="H67" s="85"/>
      <c r="I67" s="85"/>
      <c r="J67" s="85"/>
      <c r="K67" s="117"/>
      <c r="L67" s="122" t="s">
        <v>93</v>
      </c>
    </row>
    <row r="68" spans="1:12" ht="15.75" x14ac:dyDescent="0.25">
      <c r="A68" s="53"/>
      <c r="B68" s="76" t="s">
        <v>62</v>
      </c>
      <c r="C68" s="55" t="s">
        <v>91</v>
      </c>
      <c r="D68" s="85">
        <v>0.61731999999999998</v>
      </c>
      <c r="E68" s="85"/>
      <c r="F68" s="85"/>
      <c r="G68" s="85"/>
      <c r="H68" s="85"/>
      <c r="I68" s="85"/>
      <c r="J68" s="85"/>
      <c r="K68" s="117"/>
      <c r="L68" s="122" t="s">
        <v>93</v>
      </c>
    </row>
    <row r="69" spans="1:12" x14ac:dyDescent="0.25">
      <c r="A69" s="53"/>
      <c r="B69" s="54" t="s">
        <v>25</v>
      </c>
      <c r="C69" s="55" t="s">
        <v>14</v>
      </c>
      <c r="D69" s="85">
        <v>28.841999999999999</v>
      </c>
      <c r="E69" s="85"/>
      <c r="F69" s="85"/>
      <c r="G69" s="85"/>
      <c r="H69" s="85"/>
      <c r="I69" s="85"/>
      <c r="J69" s="85"/>
      <c r="K69" s="117"/>
      <c r="L69" s="122" t="s">
        <v>93</v>
      </c>
    </row>
    <row r="70" spans="1:12" s="77" customFormat="1" x14ac:dyDescent="0.25">
      <c r="A70" s="67">
        <v>14</v>
      </c>
      <c r="B70" s="66" t="s">
        <v>63</v>
      </c>
      <c r="C70" s="68" t="s">
        <v>41</v>
      </c>
      <c r="D70" s="89">
        <v>1</v>
      </c>
      <c r="E70" s="90"/>
      <c r="F70" s="90"/>
      <c r="G70" s="90"/>
      <c r="H70" s="90"/>
      <c r="I70" s="90"/>
      <c r="J70" s="90"/>
      <c r="K70" s="130"/>
      <c r="L70" s="136" t="s">
        <v>94</v>
      </c>
    </row>
    <row r="71" spans="1:12" s="77" customFormat="1" x14ac:dyDescent="0.25">
      <c r="A71" s="67"/>
      <c r="B71" s="78" t="s">
        <v>9</v>
      </c>
      <c r="C71" s="68" t="s">
        <v>10</v>
      </c>
      <c r="D71" s="95">
        <v>16.8</v>
      </c>
      <c r="E71" s="90"/>
      <c r="F71" s="90"/>
      <c r="G71" s="90"/>
      <c r="H71" s="90"/>
      <c r="I71" s="90"/>
      <c r="J71" s="90"/>
      <c r="K71" s="130"/>
      <c r="L71" s="135" t="s">
        <v>94</v>
      </c>
    </row>
    <row r="72" spans="1:12" s="77" customFormat="1" x14ac:dyDescent="0.25">
      <c r="A72" s="67"/>
      <c r="B72" s="79" t="s">
        <v>24</v>
      </c>
      <c r="C72" s="68"/>
      <c r="D72" s="95"/>
      <c r="E72" s="90"/>
      <c r="F72" s="90"/>
      <c r="G72" s="90"/>
      <c r="H72" s="90"/>
      <c r="I72" s="90"/>
      <c r="J72" s="90"/>
      <c r="K72" s="130"/>
      <c r="L72" s="136" t="s">
        <v>94</v>
      </c>
    </row>
    <row r="73" spans="1:12" s="77" customFormat="1" x14ac:dyDescent="0.25">
      <c r="A73" s="67"/>
      <c r="B73" s="70" t="s">
        <v>64</v>
      </c>
      <c r="C73" s="68" t="s">
        <v>22</v>
      </c>
      <c r="D73" s="95">
        <v>0.05</v>
      </c>
      <c r="E73" s="90"/>
      <c r="F73" s="90"/>
      <c r="G73" s="90"/>
      <c r="H73" s="90"/>
      <c r="I73" s="90"/>
      <c r="J73" s="90"/>
      <c r="K73" s="130"/>
      <c r="L73" s="122" t="s">
        <v>93</v>
      </c>
    </row>
    <row r="74" spans="1:12" s="77" customFormat="1" ht="15.75" x14ac:dyDescent="0.25">
      <c r="A74" s="67"/>
      <c r="B74" s="70" t="s">
        <v>19</v>
      </c>
      <c r="C74" s="68" t="s">
        <v>91</v>
      </c>
      <c r="D74" s="95">
        <v>0.2</v>
      </c>
      <c r="E74" s="90"/>
      <c r="F74" s="90"/>
      <c r="G74" s="90"/>
      <c r="H74" s="90"/>
      <c r="I74" s="90"/>
      <c r="J74" s="90"/>
      <c r="K74" s="130"/>
      <c r="L74" s="122" t="s">
        <v>93</v>
      </c>
    </row>
    <row r="75" spans="1:12" s="77" customFormat="1" x14ac:dyDescent="0.25">
      <c r="A75" s="67"/>
      <c r="B75" s="78" t="s">
        <v>25</v>
      </c>
      <c r="C75" s="68" t="s">
        <v>14</v>
      </c>
      <c r="D75" s="95">
        <v>1.07</v>
      </c>
      <c r="E75" s="90"/>
      <c r="F75" s="90"/>
      <c r="G75" s="90"/>
      <c r="H75" s="90"/>
      <c r="I75" s="90"/>
      <c r="J75" s="90"/>
      <c r="K75" s="130"/>
      <c r="L75" s="122" t="s">
        <v>93</v>
      </c>
    </row>
    <row r="76" spans="1:12" s="69" customFormat="1" x14ac:dyDescent="0.25">
      <c r="A76" s="67">
        <v>15</v>
      </c>
      <c r="B76" s="73" t="s">
        <v>69</v>
      </c>
      <c r="C76" s="68" t="s">
        <v>26</v>
      </c>
      <c r="D76" s="91">
        <v>6</v>
      </c>
      <c r="E76" s="90"/>
      <c r="F76" s="90"/>
      <c r="G76" s="90"/>
      <c r="H76" s="90"/>
      <c r="I76" s="90"/>
      <c r="J76" s="90"/>
      <c r="K76" s="130"/>
      <c r="L76" s="136" t="s">
        <v>71</v>
      </c>
    </row>
    <row r="77" spans="1:12" s="69" customFormat="1" x14ac:dyDescent="0.25">
      <c r="A77" s="67"/>
      <c r="B77" s="70" t="s">
        <v>9</v>
      </c>
      <c r="C77" s="68" t="s">
        <v>10</v>
      </c>
      <c r="D77" s="90">
        <v>1.518</v>
      </c>
      <c r="E77" s="90"/>
      <c r="F77" s="90"/>
      <c r="G77" s="90"/>
      <c r="H77" s="90"/>
      <c r="I77" s="90"/>
      <c r="J77" s="90"/>
      <c r="K77" s="130"/>
      <c r="L77" s="135" t="s">
        <v>94</v>
      </c>
    </row>
    <row r="78" spans="1:12" s="69" customFormat="1" x14ac:dyDescent="0.25">
      <c r="A78" s="67"/>
      <c r="B78" s="70" t="s">
        <v>50</v>
      </c>
      <c r="C78" s="68" t="s">
        <v>40</v>
      </c>
      <c r="D78" s="90">
        <v>6</v>
      </c>
      <c r="E78" s="90"/>
      <c r="F78" s="90"/>
      <c r="G78" s="90"/>
      <c r="H78" s="90"/>
      <c r="I78" s="90"/>
      <c r="J78" s="90"/>
      <c r="K78" s="130"/>
      <c r="L78" s="135" t="s">
        <v>94</v>
      </c>
    </row>
    <row r="79" spans="1:12" s="69" customFormat="1" x14ac:dyDescent="0.25">
      <c r="A79" s="67"/>
      <c r="B79" s="71" t="s">
        <v>13</v>
      </c>
      <c r="C79" s="72" t="s">
        <v>14</v>
      </c>
      <c r="D79" s="90">
        <v>1.554</v>
      </c>
      <c r="E79" s="92"/>
      <c r="F79" s="92"/>
      <c r="G79" s="92"/>
      <c r="H79" s="92"/>
      <c r="I79" s="92"/>
      <c r="J79" s="92"/>
      <c r="K79" s="130"/>
      <c r="L79" s="135" t="s">
        <v>94</v>
      </c>
    </row>
    <row r="80" spans="1:12" s="69" customFormat="1" x14ac:dyDescent="0.25">
      <c r="A80" s="67"/>
      <c r="B80" s="68" t="s">
        <v>24</v>
      </c>
      <c r="C80" s="68"/>
      <c r="D80" s="90"/>
      <c r="E80" s="90"/>
      <c r="F80" s="90"/>
      <c r="G80" s="90"/>
      <c r="H80" s="90"/>
      <c r="I80" s="90"/>
      <c r="J80" s="90"/>
      <c r="K80" s="130"/>
      <c r="L80" s="136" t="s">
        <v>94</v>
      </c>
    </row>
    <row r="81" spans="1:12" s="69" customFormat="1" x14ac:dyDescent="0.25">
      <c r="A81" s="67"/>
      <c r="B81" s="70" t="s">
        <v>70</v>
      </c>
      <c r="C81" s="68" t="s">
        <v>26</v>
      </c>
      <c r="D81" s="90">
        <v>6.12</v>
      </c>
      <c r="E81" s="90"/>
      <c r="F81" s="90"/>
      <c r="G81" s="90"/>
      <c r="H81" s="90"/>
      <c r="I81" s="90"/>
      <c r="J81" s="90"/>
      <c r="K81" s="130"/>
      <c r="L81" s="136" t="s">
        <v>71</v>
      </c>
    </row>
    <row r="82" spans="1:12" s="69" customFormat="1" x14ac:dyDescent="0.25">
      <c r="A82" s="67"/>
      <c r="B82" s="70" t="s">
        <v>25</v>
      </c>
      <c r="C82" s="68" t="s">
        <v>14</v>
      </c>
      <c r="D82" s="90">
        <v>2.94</v>
      </c>
      <c r="E82" s="90"/>
      <c r="F82" s="90"/>
      <c r="G82" s="90"/>
      <c r="H82" s="90"/>
      <c r="I82" s="90"/>
      <c r="J82" s="90"/>
      <c r="K82" s="130"/>
      <c r="L82" s="122" t="s">
        <v>93</v>
      </c>
    </row>
    <row r="83" spans="1:12" s="69" customFormat="1" x14ac:dyDescent="0.25">
      <c r="A83" s="67">
        <v>16</v>
      </c>
      <c r="B83" s="66" t="s">
        <v>68</v>
      </c>
      <c r="C83" s="68" t="s">
        <v>26</v>
      </c>
      <c r="D83" s="91">
        <v>6</v>
      </c>
      <c r="E83" s="90"/>
      <c r="F83" s="90"/>
      <c r="G83" s="90"/>
      <c r="H83" s="90"/>
      <c r="I83" s="90"/>
      <c r="J83" s="90"/>
      <c r="K83" s="130"/>
      <c r="L83" s="136" t="s">
        <v>94</v>
      </c>
    </row>
    <row r="84" spans="1:12" s="69" customFormat="1" x14ac:dyDescent="0.25">
      <c r="A84" s="67"/>
      <c r="B84" s="70" t="s">
        <v>9</v>
      </c>
      <c r="C84" s="68" t="s">
        <v>10</v>
      </c>
      <c r="D84" s="90">
        <v>0.72</v>
      </c>
      <c r="E84" s="90"/>
      <c r="F84" s="90"/>
      <c r="G84" s="90"/>
      <c r="H84" s="90"/>
      <c r="I84" s="90"/>
      <c r="J84" s="90"/>
      <c r="K84" s="130"/>
      <c r="L84" s="135" t="s">
        <v>94</v>
      </c>
    </row>
    <row r="85" spans="1:12" s="69" customFormat="1" x14ac:dyDescent="0.25">
      <c r="A85" s="67"/>
      <c r="B85" s="68" t="s">
        <v>24</v>
      </c>
      <c r="C85" s="68"/>
      <c r="D85" s="90"/>
      <c r="E85" s="90"/>
      <c r="F85" s="90"/>
      <c r="G85" s="90"/>
      <c r="H85" s="90"/>
      <c r="I85" s="90"/>
      <c r="J85" s="90"/>
      <c r="K85" s="130"/>
      <c r="L85" s="136" t="s">
        <v>94</v>
      </c>
    </row>
    <row r="86" spans="1:12" s="69" customFormat="1" ht="15" thickBot="1" x14ac:dyDescent="0.3">
      <c r="A86" s="67"/>
      <c r="B86" s="70" t="s">
        <v>45</v>
      </c>
      <c r="C86" s="68" t="s">
        <v>26</v>
      </c>
      <c r="D86" s="90">
        <v>0.18839999999999998</v>
      </c>
      <c r="E86" s="90"/>
      <c r="F86" s="90"/>
      <c r="G86" s="90"/>
      <c r="H86" s="90"/>
      <c r="I86" s="90"/>
      <c r="J86" s="90"/>
      <c r="K86" s="130"/>
      <c r="L86" s="122" t="s">
        <v>71</v>
      </c>
    </row>
    <row r="87" spans="1:12" ht="15" thickBot="1" x14ac:dyDescent="0.3">
      <c r="A87" s="96"/>
      <c r="B87" s="97" t="s">
        <v>28</v>
      </c>
      <c r="C87" s="98"/>
      <c r="D87" s="99"/>
      <c r="E87" s="99"/>
      <c r="F87" s="100">
        <f>SUM(F6:F86)</f>
        <v>0</v>
      </c>
      <c r="G87" s="99"/>
      <c r="H87" s="100">
        <f>SUM(H6:H86)</f>
        <v>0</v>
      </c>
      <c r="I87" s="99"/>
      <c r="J87" s="100">
        <f>SUM(J6:J86)</f>
        <v>0</v>
      </c>
      <c r="K87" s="115">
        <f>SUM(K6:K86)</f>
        <v>0</v>
      </c>
      <c r="L87" s="120"/>
    </row>
    <row r="88" spans="1:12" x14ac:dyDescent="0.25">
      <c r="A88" s="105"/>
      <c r="B88" s="106" t="s">
        <v>29</v>
      </c>
      <c r="C88" s="107"/>
      <c r="D88" s="108"/>
      <c r="E88" s="108"/>
      <c r="F88" s="109">
        <f>F87*C88</f>
        <v>0</v>
      </c>
      <c r="G88" s="108"/>
      <c r="H88" s="108"/>
      <c r="I88" s="108"/>
      <c r="J88" s="108"/>
      <c r="K88" s="116">
        <f>F88</f>
        <v>0</v>
      </c>
      <c r="L88" s="121"/>
    </row>
    <row r="89" spans="1:12" x14ac:dyDescent="0.25">
      <c r="A89" s="110"/>
      <c r="B89" s="54" t="s">
        <v>30</v>
      </c>
      <c r="C89" s="102"/>
      <c r="D89" s="103"/>
      <c r="E89" s="103"/>
      <c r="F89" s="103"/>
      <c r="G89" s="103"/>
      <c r="H89" s="85">
        <f>H87*C89</f>
        <v>0</v>
      </c>
      <c r="I89" s="85"/>
      <c r="J89" s="85">
        <f>J87*C89</f>
        <v>0</v>
      </c>
      <c r="K89" s="117">
        <f>H89+J89</f>
        <v>0</v>
      </c>
      <c r="L89" s="122"/>
    </row>
    <row r="90" spans="1:12" x14ac:dyDescent="0.25">
      <c r="A90" s="110"/>
      <c r="B90" s="104" t="s">
        <v>6</v>
      </c>
      <c r="C90" s="101"/>
      <c r="D90" s="103"/>
      <c r="E90" s="103"/>
      <c r="F90" s="103"/>
      <c r="G90" s="103"/>
      <c r="H90" s="103"/>
      <c r="I90" s="103"/>
      <c r="J90" s="103"/>
      <c r="K90" s="118">
        <f>K87+K88+K89</f>
        <v>0</v>
      </c>
      <c r="L90" s="122"/>
    </row>
    <row r="91" spans="1:12" x14ac:dyDescent="0.25">
      <c r="A91" s="110"/>
      <c r="B91" s="54" t="s">
        <v>32</v>
      </c>
      <c r="C91" s="102"/>
      <c r="D91" s="103"/>
      <c r="E91" s="103"/>
      <c r="F91" s="103"/>
      <c r="G91" s="103"/>
      <c r="H91" s="103"/>
      <c r="I91" s="103"/>
      <c r="J91" s="103"/>
      <c r="K91" s="117">
        <f>K90*C91</f>
        <v>0</v>
      </c>
      <c r="L91" s="122"/>
    </row>
    <row r="92" spans="1:12" x14ac:dyDescent="0.25">
      <c r="A92" s="110"/>
      <c r="B92" s="104" t="s">
        <v>6</v>
      </c>
      <c r="C92" s="101"/>
      <c r="D92" s="103"/>
      <c r="E92" s="103"/>
      <c r="F92" s="103"/>
      <c r="G92" s="103"/>
      <c r="H92" s="103"/>
      <c r="I92" s="103"/>
      <c r="J92" s="103"/>
      <c r="K92" s="118">
        <f>K90+K91</f>
        <v>0</v>
      </c>
      <c r="L92" s="122"/>
    </row>
    <row r="93" spans="1:12" x14ac:dyDescent="0.25">
      <c r="A93" s="110"/>
      <c r="B93" s="54" t="s">
        <v>33</v>
      </c>
      <c r="C93" s="102"/>
      <c r="D93" s="103"/>
      <c r="E93" s="103"/>
      <c r="F93" s="103"/>
      <c r="G93" s="103"/>
      <c r="H93" s="103"/>
      <c r="I93" s="103"/>
      <c r="J93" s="103"/>
      <c r="K93" s="117">
        <f>K92*C93</f>
        <v>0</v>
      </c>
      <c r="L93" s="122"/>
    </row>
    <row r="94" spans="1:12" x14ac:dyDescent="0.25">
      <c r="A94" s="110"/>
      <c r="B94" s="104" t="s">
        <v>6</v>
      </c>
      <c r="C94" s="101"/>
      <c r="D94" s="103"/>
      <c r="E94" s="103"/>
      <c r="F94" s="103"/>
      <c r="G94" s="103"/>
      <c r="H94" s="103"/>
      <c r="I94" s="103"/>
      <c r="J94" s="103"/>
      <c r="K94" s="118">
        <f>K92+K93</f>
        <v>0</v>
      </c>
      <c r="L94" s="122"/>
    </row>
    <row r="95" spans="1:12" x14ac:dyDescent="0.25">
      <c r="A95" s="110"/>
      <c r="B95" s="54" t="s">
        <v>95</v>
      </c>
      <c r="C95" s="102"/>
      <c r="D95" s="103"/>
      <c r="E95" s="103"/>
      <c r="F95" s="103"/>
      <c r="G95" s="103"/>
      <c r="H95" s="103"/>
      <c r="I95" s="103"/>
      <c r="J95" s="103"/>
      <c r="K95" s="117">
        <f>K94*C95</f>
        <v>0</v>
      </c>
      <c r="L95" s="122"/>
    </row>
    <row r="96" spans="1:12" x14ac:dyDescent="0.25">
      <c r="A96" s="110"/>
      <c r="B96" s="104" t="s">
        <v>6</v>
      </c>
      <c r="C96" s="101"/>
      <c r="D96" s="103"/>
      <c r="E96" s="103"/>
      <c r="F96" s="103"/>
      <c r="G96" s="103"/>
      <c r="H96" s="103"/>
      <c r="I96" s="103"/>
      <c r="J96" s="103"/>
      <c r="K96" s="118">
        <f>K95+K94</f>
        <v>0</v>
      </c>
      <c r="L96" s="122"/>
    </row>
    <row r="97" spans="1:12" x14ac:dyDescent="0.25">
      <c r="A97" s="110"/>
      <c r="B97" s="54" t="s">
        <v>96</v>
      </c>
      <c r="C97" s="102"/>
      <c r="D97" s="103"/>
      <c r="E97" s="103"/>
      <c r="F97" s="103"/>
      <c r="G97" s="103"/>
      <c r="H97" s="103"/>
      <c r="I97" s="103"/>
      <c r="J97" s="103"/>
      <c r="K97" s="117">
        <f>K96*C97</f>
        <v>0</v>
      </c>
      <c r="L97" s="122"/>
    </row>
    <row r="98" spans="1:12" ht="15" thickBot="1" x14ac:dyDescent="0.3">
      <c r="A98" s="111"/>
      <c r="B98" s="112" t="s">
        <v>31</v>
      </c>
      <c r="C98" s="113"/>
      <c r="D98" s="114"/>
      <c r="E98" s="114"/>
      <c r="F98" s="114"/>
      <c r="G98" s="114"/>
      <c r="H98" s="114"/>
      <c r="I98" s="114"/>
      <c r="J98" s="114"/>
      <c r="K98" s="119">
        <f>K96+K97</f>
        <v>0</v>
      </c>
      <c r="L98" s="123"/>
    </row>
    <row r="99" spans="1:12" x14ac:dyDescent="0.25">
      <c r="A99" s="80"/>
      <c r="B99" s="47"/>
      <c r="C99" s="80"/>
      <c r="D99" s="81"/>
      <c r="E99" s="80"/>
      <c r="F99" s="82"/>
      <c r="G99" s="82"/>
      <c r="H99" s="82"/>
      <c r="I99" s="82"/>
      <c r="J99" s="82"/>
      <c r="K99" s="81"/>
    </row>
    <row r="100" spans="1:12" x14ac:dyDescent="0.25">
      <c r="B100" s="137" t="s">
        <v>99</v>
      </c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</row>
    <row r="101" spans="1:12" x14ac:dyDescent="0.25">
      <c r="B101" s="137" t="s">
        <v>100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</row>
    <row r="102" spans="1:12" x14ac:dyDescent="0.25">
      <c r="B102" s="138"/>
      <c r="L102" s="139"/>
    </row>
    <row r="103" spans="1:12" x14ac:dyDescent="0.25">
      <c r="B103" s="140" t="s">
        <v>101</v>
      </c>
      <c r="L103" s="139"/>
    </row>
    <row r="104" spans="1:12" x14ac:dyDescent="0.25">
      <c r="B104" s="140" t="s">
        <v>102</v>
      </c>
      <c r="L104" s="139"/>
    </row>
  </sheetData>
  <autoFilter ref="A5:L98"/>
  <mergeCells count="9">
    <mergeCell ref="A3:A4"/>
    <mergeCell ref="B3:B4"/>
    <mergeCell ref="C3:C4"/>
    <mergeCell ref="D3:D4"/>
    <mergeCell ref="C100:L100"/>
    <mergeCell ref="C101:L101"/>
    <mergeCell ref="E3:F3"/>
    <mergeCell ref="G3:H3"/>
    <mergeCell ref="I3:J3"/>
  </mergeCells>
  <pageMargins left="0.7" right="0.7" top="0.75" bottom="0.75" header="0.3" footer="0.3"/>
  <pageSetup orientation="portrait" horizontalDpi="300" verticalDpi="300" r:id="rId1"/>
  <ignoredErrors>
    <ignoredError sqref="K92:K9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85" zoomScaleNormal="85" workbookViewId="0">
      <pane ySplit="5" topLeftCell="A6" activePane="bottomLeft" state="frozen"/>
      <selection activeCell="H11" sqref="H11:I13"/>
      <selection pane="bottomLeft" activeCell="E7" sqref="E7"/>
    </sheetView>
  </sheetViews>
  <sheetFormatPr defaultColWidth="9.140625" defaultRowHeight="14.25" x14ac:dyDescent="0.25"/>
  <cols>
    <col min="1" max="1" width="1.5703125" style="9" customWidth="1"/>
    <col min="2" max="2" width="6.5703125" style="9" customWidth="1"/>
    <col min="3" max="3" width="19.5703125" style="9" bestFit="1" customWidth="1"/>
    <col min="4" max="4" width="14.28515625" style="9" customWidth="1"/>
    <col min="5" max="5" width="13" style="9" customWidth="1"/>
    <col min="6" max="6" width="60.42578125" style="9" customWidth="1"/>
    <col min="7" max="7" width="11.140625" style="9" customWidth="1"/>
    <col min="8" max="8" width="17.28515625" style="9" customWidth="1"/>
    <col min="9" max="9" width="25.7109375" style="9" customWidth="1"/>
    <col min="10" max="10" width="22.85546875" style="9" customWidth="1"/>
    <col min="11" max="11" width="24.7109375" style="9" customWidth="1"/>
    <col min="12" max="12" width="23.140625" style="9" customWidth="1"/>
    <col min="13" max="13" width="18.140625" style="9" customWidth="1"/>
    <col min="14" max="14" width="16.42578125" style="9" customWidth="1"/>
    <col min="15" max="16384" width="9.140625" style="9"/>
  </cols>
  <sheetData>
    <row r="1" spans="1:24" x14ac:dyDescent="0.25">
      <c r="A1" s="10"/>
    </row>
    <row r="2" spans="1:24" x14ac:dyDescent="0.25">
      <c r="A2" s="10"/>
    </row>
    <row r="3" spans="1:24" ht="15" thickBot="1" x14ac:dyDescent="0.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4" x14ac:dyDescent="0.25">
      <c r="L4" s="13">
        <v>0.18</v>
      </c>
    </row>
    <row r="5" spans="1:24" ht="54" customHeight="1" thickBot="1" x14ac:dyDescent="0.3">
      <c r="B5" s="14" t="s">
        <v>0</v>
      </c>
      <c r="C5" s="14" t="s">
        <v>73</v>
      </c>
      <c r="D5" s="15" t="s">
        <v>74</v>
      </c>
      <c r="E5" s="15" t="s">
        <v>75</v>
      </c>
      <c r="F5" s="15" t="s">
        <v>76</v>
      </c>
      <c r="G5" s="15" t="s">
        <v>2</v>
      </c>
      <c r="H5" s="15" t="s">
        <v>77</v>
      </c>
      <c r="I5" s="15" t="s">
        <v>78</v>
      </c>
      <c r="J5" s="15" t="s">
        <v>79</v>
      </c>
      <c r="K5" s="15" t="s">
        <v>80</v>
      </c>
      <c r="L5" s="15" t="s">
        <v>81</v>
      </c>
      <c r="M5" s="16" t="s">
        <v>82</v>
      </c>
      <c r="N5" s="16" t="s">
        <v>83</v>
      </c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24" customFormat="1" ht="36" x14ac:dyDescent="0.25">
      <c r="B6" s="23">
        <v>6</v>
      </c>
      <c r="C6" s="19" t="s">
        <v>85</v>
      </c>
      <c r="D6" s="19" t="s">
        <v>84</v>
      </c>
      <c r="E6" s="19" t="s">
        <v>86</v>
      </c>
      <c r="F6" s="1" t="s">
        <v>66</v>
      </c>
      <c r="G6" s="4" t="s">
        <v>26</v>
      </c>
      <c r="H6" s="6">
        <v>29.29</v>
      </c>
      <c r="I6" s="5">
        <v>41.17</v>
      </c>
      <c r="J6" s="5">
        <v>1205.8693000000001</v>
      </c>
      <c r="K6" s="21">
        <v>0</v>
      </c>
      <c r="L6" s="21">
        <f t="shared" ref="L6:L7" si="0">I6+I6*$L$4</f>
        <v>48.580600000000004</v>
      </c>
      <c r="M6" s="21">
        <f t="shared" ref="M6:M7" si="1">IF(K6=0,0,L6*H6)</f>
        <v>0</v>
      </c>
      <c r="N6" s="22">
        <f t="shared" ref="N6:N7" si="2">H6-K6</f>
        <v>29.29</v>
      </c>
      <c r="O6" s="18"/>
    </row>
    <row r="7" spans="1:24" s="24" customFormat="1" ht="36" x14ac:dyDescent="0.25">
      <c r="B7" s="23">
        <v>10</v>
      </c>
      <c r="C7" s="19" t="s">
        <v>85</v>
      </c>
      <c r="D7" s="19" t="s">
        <v>84</v>
      </c>
      <c r="E7" s="25" t="s">
        <v>87</v>
      </c>
      <c r="F7" s="7" t="s">
        <v>58</v>
      </c>
      <c r="G7" s="2" t="s">
        <v>27</v>
      </c>
      <c r="H7" s="3">
        <v>1</v>
      </c>
      <c r="I7" s="3">
        <v>322</v>
      </c>
      <c r="J7" s="3">
        <v>322</v>
      </c>
      <c r="K7" s="21">
        <v>0</v>
      </c>
      <c r="L7" s="21">
        <f t="shared" si="0"/>
        <v>379.96</v>
      </c>
      <c r="M7" s="21">
        <f t="shared" si="1"/>
        <v>0</v>
      </c>
      <c r="N7" s="21">
        <f t="shared" si="2"/>
        <v>1</v>
      </c>
    </row>
    <row r="8" spans="1:24" s="24" customFormat="1" ht="15" thickBot="1" x14ac:dyDescent="0.3">
      <c r="B8" s="26" t="s">
        <v>72</v>
      </c>
      <c r="C8" s="26"/>
      <c r="D8" s="26"/>
      <c r="E8" s="27"/>
      <c r="F8" s="28"/>
      <c r="G8" s="29"/>
      <c r="H8" s="30"/>
      <c r="I8" s="30"/>
      <c r="J8" s="31">
        <f>SUM(J6:J7)</f>
        <v>1527.8693000000001</v>
      </c>
      <c r="K8" s="30"/>
      <c r="L8" s="30"/>
      <c r="M8" s="31">
        <f>SUM(M6:M7)</f>
        <v>0</v>
      </c>
      <c r="N8" s="32"/>
    </row>
    <row r="9" spans="1:24" s="24" customFormat="1" ht="15" thickTop="1" x14ac:dyDescent="0.25">
      <c r="B9" s="36"/>
      <c r="C9" s="36"/>
      <c r="D9" s="36"/>
      <c r="E9" s="25"/>
      <c r="F9" s="20"/>
      <c r="G9" s="19"/>
      <c r="H9" s="21"/>
      <c r="I9" s="21"/>
      <c r="J9" s="33"/>
      <c r="K9" s="21"/>
      <c r="L9" s="21"/>
      <c r="M9" s="33"/>
      <c r="N9" s="34"/>
    </row>
    <row r="10" spans="1:24" s="24" customFormat="1" x14ac:dyDescent="0.25">
      <c r="B10" s="23"/>
      <c r="C10" s="23"/>
      <c r="D10" s="23"/>
      <c r="E10" s="25"/>
      <c r="F10" s="20"/>
      <c r="G10" s="19"/>
      <c r="H10" s="21"/>
      <c r="I10" s="33" t="s">
        <v>72</v>
      </c>
      <c r="J10" s="33">
        <f>J8</f>
        <v>1527.8693000000001</v>
      </c>
      <c r="K10" s="21"/>
      <c r="L10" s="21"/>
      <c r="M10" s="21"/>
      <c r="N10" s="34"/>
    </row>
    <row r="11" spans="1:24" s="35" customFormat="1" x14ac:dyDescent="0.25"/>
    <row r="12" spans="1:24" s="35" customFormat="1" x14ac:dyDescent="0.25"/>
  </sheetData>
  <pageMargins left="0.2" right="0.19" top="0.17" bottom="0.21" header="0.17" footer="0.16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N1_სატენდერო</vt:lpstr>
      <vt:lpstr>საწყობი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2019-05-08T15:31:33Z</dcterms:modified>
</cp:coreProperties>
</file>